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bb003e30d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3 Rankings" sheetId="1" r:id="Rff998cb9c8924a93"/>
    <x:sheet xmlns:r="http://schemas.openxmlformats.org/officeDocument/2006/relationships" name="V3 Inputs" sheetId="2" r:id="Rd276463109ab416d"/>
    <x:sheet xmlns:r="http://schemas.openxmlformats.org/officeDocument/2006/relationships" name="Weights" sheetId="3" r:id="Rc66f57d4b31a48f6"/>
    <x:sheet xmlns:r="http://schemas.openxmlformats.org/officeDocument/2006/relationships" name="Sources &amp; Methods" sheetId="4" r:id="R7b34a6e372d04ee6"/>
    <x:sheet xmlns:r="http://schemas.openxmlformats.org/officeDocument/2006/relationships" name="Sensitivity" sheetId="5" r:id="R60b164555fa8492e"/>
    <x:sheet xmlns:r="http://schemas.openxmlformats.org/officeDocument/2006/relationships" name="What Changed" sheetId="6" r:id="R26561efb8d8a416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color theme="1"/>
      <x:name val="Calibri"/>
    </x:font>
    <x:font>
      <x:b/>
      <x:sz val="18"/>
      <x:color rgb="FFFFFFFF"/>
    </x:font>
    <x:font>
      <x:i/>
      <x:color rgb="FF666666"/>
    </x:font>
    <x:font>
      <x:b/>
      <x:color rgb="FFFFFFFF"/>
    </x:font>
    <x:font>
      <x:b/>
      <x:sz val="16"/>
      <x:color rgb="FFFFFFFF"/>
    </x:font>
    <x:font>
      <x:color rgb="FF008000"/>
    </x:font>
    <x:font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0F6B78"/>
      </x:patternFill>
    </x:fill>
  </x:fills>
  <x:borders count="1">
    <x:border/>
  </x:borders>
  <x:cellStyleXfs count="1">
    <x:xf numFmtId="0" fontId="0" fillId="0" borderId="0"/>
  </x:cellStyleXfs>
  <x:cellXfs count="11">
    <x:xf numFmtId="0" fontId="0" fillId="0" borderId="0" xfId="0"/>
    <x:xf numFmtId="0" fontId="1" fillId="2" borderId="0" xfId="0" applyAlignment="1">
      <x:alignment vertical="top" wrapText="1"/>
    </x:xf>
    <x:xf numFmtId="0" fontId="0" fillId="0" borderId="0" xfId="0" applyAlignment="1">
      <x:alignment vertical="top" wrapText="1"/>
    </x:xf>
    <x:xf numFmtId="0" fontId="2" fillId="0" borderId="0" xfId="0" applyAlignment="1">
      <x:alignment vertical="top" wrapText="1"/>
    </x:xf>
    <x:xf numFmtId="0" fontId="3" fillId="3" borderId="0" xfId="0" applyAlignment="1">
      <x:alignment vertical="top" wrapText="1"/>
    </x:xf>
    <x:xf numFmtId="0" fontId="4" fillId="2" borderId="0" xfId="0" applyAlignment="1">
      <x:alignment vertical="top" wrapText="1"/>
    </x:xf>
    <x:xf numFmtId="0" fontId="5" fillId="0" borderId="0" xfId="0" applyAlignment="1">
      <x:alignment vertical="top" wrapText="1"/>
    </x:xf>
    <x:xf numFmtId="0" fontId="6" fillId="0" borderId="0" xfId="0" applyAlignment="1">
      <x:alignment vertical="top" wrapText="1"/>
    </x:xf>
    <x:xf numFmtId="9" fontId="0" fillId="0" borderId="0" xfId="0" applyAlignment="1">
      <x:alignment vertical="top"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34e59ca87f4ac7" /><Relationship Type="http://schemas.openxmlformats.org/officeDocument/2006/relationships/theme" Target="/xl/theme/theme1.xml" Id="Rd1ffbcc3b2694d82" /><Relationship Type="http://schemas.openxmlformats.org/officeDocument/2006/relationships/sharedStrings" Target="/xl/sharedStrings.xml" Id="R8418c698a9824c05" /><Relationship Type="http://schemas.openxmlformats.org/officeDocument/2006/relationships/worksheet" Target="/xl/worksheets/sheet1.xml" Id="Rff998cb9c8924a93" /><Relationship Type="http://schemas.openxmlformats.org/officeDocument/2006/relationships/worksheet" Target="/xl/worksheets/sheet2.xml" Id="Rd276463109ab416d" /><Relationship Type="http://schemas.openxmlformats.org/officeDocument/2006/relationships/worksheet" Target="/xl/worksheets/sheet3.xml" Id="Rc66f57d4b31a48f6" /><Relationship Type="http://schemas.openxmlformats.org/officeDocument/2006/relationships/worksheet" Target="/xl/worksheets/sheet4.xml" Id="R7b34a6e372d04ee6" /><Relationship Type="http://schemas.openxmlformats.org/officeDocument/2006/relationships/worksheet" Target="/xl/worksheets/sheet5.xml" Id="R60b164555fa8492e" /><Relationship Type="http://schemas.openxmlformats.org/officeDocument/2006/relationships/worksheet" Target="/xl/worksheets/sheet6.xml" Id="R26561efb8d8a416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baseColWidth="8" defaultRowHeight="15"/>
  <x:cols>
    <x:col min="1" max="1" width="8" customWidth="1"/>
    <x:col min="2" max="2" width="20" customWidth="1"/>
    <x:col min="3" max="3" width="12" customWidth="1"/>
    <x:col min="4" max="4" width="14" customWidth="1"/>
    <x:col min="5" max="5" width="15" customWidth="1"/>
    <x:col min="6" max="6" width="31" customWidth="1"/>
    <x:col min="7" max="7" width="31" customWidth="1"/>
    <x:col min="8" max="8" width="16" customWidth="1"/>
  </x:cols>
  <x:sheetData>
    <x:row r="1" ht="28" customHeight="1">
      <x:c r="A1" s="1" t="str">
        <x:v>Women’s Equality &amp; Autonomy Index: Version 3.0</x:v>
      </x:c>
      <x:c r="B1" s="2" t="n"/>
      <x:c r="C1" s="2" t="n"/>
      <x:c r="D1" s="2" t="n"/>
      <x:c r="E1" s="2" t="n"/>
      <x:c r="F1" s="2" t="n"/>
      <x:c r="G1" s="2" t="n"/>
      <x:c r="H1" s="2" t="n"/>
    </x:row>
    <x:row r="2" ht="34" customHeight="1">
      <x:c r="A2" s="3" t="str">
        <x:v>Model-derived 50-state comparison using the source snapshots documented in this workbook. Several inherited V2 inputs have incomplete provenance; see Sources &amp; Methods.</x:v>
      </x:c>
      <x:c r="B2" s="2" t="n"/>
      <x:c r="C2" s="2" t="n"/>
      <x:c r="D2" s="2" t="n"/>
      <x:c r="E2" s="2" t="n"/>
      <x:c r="F2" s="2" t="n"/>
      <x:c r="G2" s="2" t="n"/>
      <x:c r="H2" s="2" t="n"/>
    </x:row>
    <x:row r="3">
      <x:c r="A3" s="4" t="inlineStr">
        <x:is>
          <x:t xml:space="preserve">Rank</x:t>
        </x:is>
      </x:c>
      <x:c r="B3" s="4" t="inlineStr">
        <x:is>
          <x:t xml:space="preserve">State</x:t>
        </x:is>
      </x:c>
      <x:c r="C3" s="4" t="inlineStr">
        <x:is>
          <x:t xml:space="preserve">Score / 100</x:t>
        </x:is>
      </x:c>
      <x:c r="D3" s="4" t="inlineStr">
        <x:is>
          <x:t xml:space="preserve">Tier</x:t>
        </x:is>
      </x:c>
      <x:c r="E3" s="4" t="inlineStr">
        <x:is>
          <x:t xml:space="preserve">Change vs v2.1</x:t>
        </x:is>
      </x:c>
      <x:c r="F3" s="4" t="inlineStr">
        <x:is>
          <x:t xml:space="preserve">Strongest domain</x:t>
        </x:is>
      </x:c>
      <x:c r="G3" s="4" t="inlineStr">
        <x:is>
          <x:t xml:space="preserve">Weakest domain</x:t>
        </x:is>
      </x:c>
      <x:c r="H3" s="4" t="str">
        <x:v>Source coverage</x:v>
      </x:c>
    </x:row>
    <x:row r="4">
      <x:c r="A4" s="2" t="n">
        <x:v>1</x:v>
      </x:c>
      <x:c r="B4" s="2" t="inlineStr">
        <x:is>
          <x:t xml:space="preserve">Vermont</x:t>
        </x:is>
      </x:c>
      <x:c r="C4" s="2" t="n">
        <x:v>88.8</x:v>
      </x:c>
      <x:c r="D4" s="2" t="inlineStr">
        <x:is>
          <x:t xml:space="preserve">Top tier</x:t>
        </x:is>
      </x:c>
      <x:c r="E4" s="2" t="n">
        <x:v>0</x:v>
      </x:c>
      <x:c r="F4" s="2" t="inlineStr">
        <x:is>
          <x:t xml:space="preserve">Reproductive &amp; bodily autonomy</x:t>
        </x:is>
      </x:c>
      <x:c r="G4" s="2" t="inlineStr">
        <x:is>
          <x:t xml:space="preserve">Political voice &amp; democratic access</x:t>
        </x:is>
      </x:c>
      <x:c r="H4" s="2" t="str">
        <x:v>Mixed; see Sources &amp; Methods</x:v>
      </x:c>
    </x:row>
    <x:row r="5">
      <x:c r="A5" s="2" t="n">
        <x:v>2</x:v>
      </x:c>
      <x:c r="B5" s="2" t="inlineStr">
        <x:is>
          <x:t xml:space="preserve">Massachusetts</x:t>
        </x:is>
      </x:c>
      <x:c r="C5" s="2" t="n">
        <x:v>87.5</x:v>
      </x:c>
      <x:c r="D5" s="2" t="inlineStr">
        <x:is>
          <x:t xml:space="preserve">Top tier</x:t>
        </x:is>
      </x:c>
      <x:c r="E5" s="2" t="n">
        <x:v>6</x:v>
      </x:c>
      <x:c r="F5" s="2" t="inlineStr">
        <x:is>
          <x:t xml:space="preserve">Women's healthcare access &amp; outcomes</x:t>
        </x:is>
      </x:c>
      <x:c r="G5" s="2" t="inlineStr">
        <x:is>
          <x:t xml:space="preserve">Female-specific basic-needs equity</x:t>
        </x:is>
      </x:c>
      <x:c r="H5" s="2" t="str">
        <x:v>Mixed; see Sources &amp; Methods</x:v>
      </x:c>
    </x:row>
    <x:row r="6">
      <x:c r="A6" s="2" t="n">
        <x:v>3</x:v>
      </x:c>
      <x:c r="B6" s="2" t="inlineStr">
        <x:is>
          <x:t xml:space="preserve">Rhode Island</x:t>
        </x:is>
      </x:c>
      <x:c r="C6" s="2" t="n">
        <x:v>85.5</x:v>
      </x:c>
      <x:c r="D6" s="2" t="inlineStr">
        <x:is>
          <x:t xml:space="preserve">Top tier</x:t>
        </x:is>
      </x:c>
      <x:c r="E6" s="2" t="n">
        <x:v>8</x:v>
      </x:c>
      <x:c r="F6" s="2" t="inlineStr">
        <x:is>
          <x:t xml:space="preserve">Female-specific basic-needs equity</x:t>
        </x:is>
      </x:c>
      <x:c r="G6" s="2" t="inlineStr">
        <x:is>
          <x:t xml:space="preserve">Political voice &amp; democratic access</x:t>
        </x:is>
      </x:c>
      <x:c r="H6" s="2" t="str">
        <x:v>Mixed; see Sources &amp; Methods</x:v>
      </x:c>
    </x:row>
    <x:row r="7">
      <x:c r="A7" s="2" t="n">
        <x:v>4</x:v>
      </x:c>
      <x:c r="B7" s="2" t="inlineStr">
        <x:is>
          <x:t xml:space="preserve">New York</x:t>
        </x:is>
      </x:c>
      <x:c r="C7" s="2" t="n">
        <x:v>85</x:v>
      </x:c>
      <x:c r="D7" s="2" t="inlineStr">
        <x:is>
          <x:t xml:space="preserve">Top tier</x:t>
        </x:is>
      </x:c>
      <x:c r="E7" s="2" t="n">
        <x:v>0</x:v>
      </x:c>
      <x:c r="F7" s="2" t="inlineStr">
        <x:is>
          <x:t xml:space="preserve">Female-specific basic-needs equity</x:t>
        </x:is>
      </x:c>
      <x:c r="G7" s="2" t="inlineStr">
        <x:is>
          <x:t xml:space="preserve">Housing &amp; independent living security</x:t>
        </x:is>
      </x:c>
      <x:c r="H7" s="2" t="str">
        <x:v>Mixed; see Sources &amp; Methods</x:v>
      </x:c>
    </x:row>
    <x:row r="8">
      <x:c r="A8" s="2" t="n">
        <x:v>5</x:v>
      </x:c>
      <x:c r="B8" s="2" t="inlineStr">
        <x:is>
          <x:t xml:space="preserve">Minnesota</x:t>
        </x:is>
      </x:c>
      <x:c r="C8" s="2" t="n">
        <x:v>83.2</x:v>
      </x:c>
      <x:c r="D8" s="2" t="inlineStr">
        <x:is>
          <x:t xml:space="preserve">Top tier</x:t>
        </x:is>
      </x:c>
      <x:c r="E8" s="2" t="n">
        <x:v>2</x:v>
      </x:c>
      <x:c r="F8" s="2" t="inlineStr">
        <x:is>
          <x:t xml:space="preserve">Reproductive &amp; bodily autonomy</x:t>
        </x:is>
      </x:c>
      <x:c r="G8" s="2" t="inlineStr">
        <x:is>
          <x:t xml:space="preserve">Economic equality &amp; financial security</x:t>
        </x:is>
      </x:c>
      <x:c r="H8" s="2" t="str">
        <x:v>Mixed; see Sources &amp; Methods</x:v>
      </x:c>
    </x:row>
    <x:row r="9">
      <x:c r="A9" s="2" t="n">
        <x:v>6</x:v>
      </x:c>
      <x:c r="B9" s="2" t="inlineStr">
        <x:is>
          <x:t xml:space="preserve">Connecticut</x:t>
        </x:is>
      </x:c>
      <x:c r="C9" s="2" t="n">
        <x:v>82.3</x:v>
      </x:c>
      <x:c r="D9" s="2" t="inlineStr">
        <x:is>
          <x:t xml:space="preserve">Top tier</x:t>
        </x:is>
      </x:c>
      <x:c r="E9" s="2" t="n">
        <x:v>-4</x:v>
      </x:c>
      <x:c r="F9" s="2" t="inlineStr">
        <x:is>
          <x:t xml:space="preserve">Female-specific basic-needs equity</x:t>
        </x:is>
      </x:c>
      <x:c r="G9" s="2" t="inlineStr">
        <x:is>
          <x:t xml:space="preserve">Political voice &amp; democratic access</x:t>
        </x:is>
      </x:c>
      <x:c r="H9" s="2" t="str">
        <x:v>Mixed; see Sources &amp; Methods</x:v>
      </x:c>
    </x:row>
    <x:row r="10">
      <x:c r="A10" s="2" t="n">
        <x:v>7</x:v>
      </x:c>
      <x:c r="B10" s="2" t="inlineStr">
        <x:is>
          <x:t xml:space="preserve">Maine</x:t>
        </x:is>
      </x:c>
      <x:c r="C10" s="2" t="n">
        <x:v>82</x:v>
      </x:c>
      <x:c r="D10" s="2" t="inlineStr">
        <x:is>
          <x:t xml:space="preserve">Top tier</x:t>
        </x:is>
      </x:c>
      <x:c r="E10" s="2" t="n">
        <x:v>-4</x:v>
      </x:c>
      <x:c r="F10" s="2" t="inlineStr">
        <x:is>
          <x:t xml:space="preserve">Female-specific basic-needs equity</x:t>
        </x:is>
      </x:c>
      <x:c r="G10" s="2" t="inlineStr">
        <x:is>
          <x:t xml:space="preserve">Safety &amp; freedom from gender-based violence</x:t>
        </x:is>
      </x:c>
      <x:c r="H10" s="2" t="str">
        <x:v>Mixed; see Sources &amp; Methods</x:v>
      </x:c>
    </x:row>
    <x:row r="11">
      <x:c r="A11" s="2" t="n">
        <x:v>8</x:v>
      </x:c>
      <x:c r="B11" s="2" t="inlineStr">
        <x:is>
          <x:t xml:space="preserve">Hawaii</x:t>
        </x:is>
      </x:c>
      <x:c r="C11" s="2" t="n">
        <x:v>79.3</x:v>
      </x:c>
      <x:c r="D11" s="2" t="inlineStr">
        <x:is>
          <x:t xml:space="preserve">Top tier</x:t>
        </x:is>
      </x:c>
      <x:c r="E11" s="2" t="n">
        <x:v>4</x:v>
      </x:c>
      <x:c r="F11" s="2" t="inlineStr">
        <x:is>
          <x:t xml:space="preserve">Political voice &amp; democratic access</x:t>
        </x:is>
      </x:c>
      <x:c r="G11" s="2" t="inlineStr">
        <x:is>
          <x:t xml:space="preserve">Housing &amp; independent living security</x:t>
        </x:is>
      </x:c>
      <x:c r="H11" s="2" t="str">
        <x:v>Mixed; see Sources &amp; Methods</x:v>
      </x:c>
    </x:row>
    <x:row r="12">
      <x:c r="A12" s="2" t="n">
        <x:v>9</x:v>
      </x:c>
      <x:c r="B12" s="2" t="inlineStr">
        <x:is>
          <x:t xml:space="preserve">Maryland</x:t>
        </x:is>
      </x:c>
      <x:c r="C12" s="2" t="n">
        <x:v>79.3</x:v>
      </x:c>
      <x:c r="D12" s="2" t="inlineStr">
        <x:is>
          <x:t xml:space="preserve">Top tier</x:t>
        </x:is>
      </x:c>
      <x:c r="E12" s="2" t="n">
        <x:v>-3</x:v>
      </x:c>
      <x:c r="F12" s="2" t="inlineStr">
        <x:is>
          <x:t xml:space="preserve">Reproductive &amp; bodily autonomy</x:t>
        </x:is>
      </x:c>
      <x:c r="G12" s="2" t="inlineStr">
        <x:is>
          <x:t xml:space="preserve">Paid leave &amp; caregiving infrastructure</x:t>
        </x:is>
      </x:c>
      <x:c r="H12" s="2" t="str">
        <x:v>Mixed; see Sources &amp; Methods</x:v>
      </x:c>
    </x:row>
    <x:row r="13">
      <x:c r="A13" s="2" t="n">
        <x:v>10</x:v>
      </x:c>
      <x:c r="B13" s="2" t="inlineStr">
        <x:is>
          <x:t xml:space="preserve">New Jersey</x:t>
        </x:is>
      </x:c>
      <x:c r="C13" s="2" t="n">
        <x:v>78.7</x:v>
      </x:c>
      <x:c r="D13" s="2" t="inlineStr">
        <x:is>
          <x:t xml:space="preserve">Top tier</x:t>
        </x:is>
      </x:c>
      <x:c r="E13" s="2" t="n">
        <x:v>-5</x:v>
      </x:c>
      <x:c r="F13" s="2" t="inlineStr">
        <x:is>
          <x:t xml:space="preserve">Reproductive &amp; bodily autonomy</x:t>
        </x:is>
      </x:c>
      <x:c r="G13" s="2" t="inlineStr">
        <x:is>
          <x:t xml:space="preserve">Political voice &amp; democratic access</x:t>
        </x:is>
      </x:c>
      <x:c r="H13" s="2" t="str">
        <x:v>Mixed; see Sources &amp; Methods</x:v>
      </x:c>
    </x:row>
    <x:row r="14">
      <x:c r="A14" s="2" t="n">
        <x:v>11</x:v>
      </x:c>
      <x:c r="B14" s="2" t="inlineStr">
        <x:is>
          <x:t xml:space="preserve">Oregon</x:t>
        </x:is>
      </x:c>
      <x:c r="C14" s="2" t="n">
        <x:v>78</x:v>
      </x:c>
      <x:c r="D14" s="2" t="inlineStr">
        <x:is>
          <x:t xml:space="preserve">Strong</x:t>
        </x:is>
      </x:c>
      <x:c r="E14" s="2" t="n">
        <x:v>-1</x:v>
      </x:c>
      <x:c r="F14" s="2" t="inlineStr">
        <x:is>
          <x:t xml:space="preserve">Reproductive &amp; bodily autonomy</x:t>
        </x:is>
      </x:c>
      <x:c r="G14" s="2" t="inlineStr">
        <x:is>
          <x:t xml:space="preserve">Childcare &amp; early-childhood support</x:t>
        </x:is>
      </x:c>
      <x:c r="H14" s="2" t="str">
        <x:v>Mixed; see Sources &amp; Methods</x:v>
      </x:c>
    </x:row>
    <x:row r="15">
      <x:c r="A15" s="2" t="n">
        <x:v>12</x:v>
      </x:c>
      <x:c r="B15" s="2" t="inlineStr">
        <x:is>
          <x:t xml:space="preserve">Illinois</x:t>
        </x:is>
      </x:c>
      <x:c r="C15" s="2" t="n">
        <x:v>77.8</x:v>
      </x:c>
      <x:c r="D15" s="2" t="inlineStr">
        <x:is>
          <x:t xml:space="preserve">Strong</x:t>
        </x:is>
      </x:c>
      <x:c r="E15" s="2" t="n">
        <x:v>-3</x:v>
      </x:c>
      <x:c r="F15" s="2" t="inlineStr">
        <x:is>
          <x:t xml:space="preserve">Female-specific basic-needs equity</x:t>
        </x:is>
      </x:c>
      <x:c r="G15" s="2" t="inlineStr">
        <x:is>
          <x:t xml:space="preserve">Paid leave &amp; caregiving infrastructure</x:t>
        </x:is>
      </x:c>
      <x:c r="H15" s="2" t="str">
        <x:v>Mixed; see Sources &amp; Methods</x:v>
      </x:c>
    </x:row>
    <x:row r="16">
      <x:c r="A16" s="2" t="n">
        <x:v>13</x:v>
      </x:c>
      <x:c r="B16" s="2" t="inlineStr">
        <x:is>
          <x:t xml:space="preserve">California</x:t>
        </x:is>
      </x:c>
      <x:c r="C16" s="2" t="n">
        <x:v>77.59999999999999</x:v>
      </x:c>
      <x:c r="D16" s="2" t="inlineStr">
        <x:is>
          <x:t xml:space="preserve">Strong</x:t>
        </x:is>
      </x:c>
      <x:c r="E16" s="2" t="n">
        <x:v>0</x:v>
      </x:c>
      <x:c r="F16" s="2" t="inlineStr">
        <x:is>
          <x:t xml:space="preserve">Female-specific basic-needs equity</x:t>
        </x:is>
      </x:c>
      <x:c r="G16" s="2" t="inlineStr">
        <x:is>
          <x:t xml:space="preserve">Childcare &amp; early-childhood support</x:t>
        </x:is>
      </x:c>
      <x:c r="H16" s="2" t="str">
        <x:v>Mixed; see Sources &amp; Methods</x:v>
      </x:c>
    </x:row>
    <x:row r="17">
      <x:c r="A17" s="2" t="n">
        <x:v>14</x:v>
      </x:c>
      <x:c r="B17" s="2" t="inlineStr">
        <x:is>
          <x:t xml:space="preserve">Washington</x:t>
        </x:is>
      </x:c>
      <x:c r="C17" s="2" t="n">
        <x:v>73.59999999999999</x:v>
      </x:c>
      <x:c r="D17" s="2" t="inlineStr">
        <x:is>
          <x:t xml:space="preserve">Strong</x:t>
        </x:is>
      </x:c>
      <x:c r="E17" s="2" t="n">
        <x:v>1</x:v>
      </x:c>
      <x:c r="F17" s="2" t="inlineStr">
        <x:is>
          <x:t xml:space="preserve">Female-specific basic-needs equity</x:t>
        </x:is>
      </x:c>
      <x:c r="G17" s="2" t="inlineStr">
        <x:is>
          <x:t xml:space="preserve">Housing &amp; independent living security</x:t>
        </x:is>
      </x:c>
      <x:c r="H17" s="2" t="str">
        <x:v>Mixed; see Sources &amp; Methods</x:v>
      </x:c>
    </x:row>
    <x:row r="18">
      <x:c r="A18" s="2" t="n">
        <x:v>15</x:v>
      </x:c>
      <x:c r="B18" s="2" t="inlineStr">
        <x:is>
          <x:t xml:space="preserve">Colorado</x:t>
        </x:is>
      </x:c>
      <x:c r="C18" s="2" t="n">
        <x:v>72.3</x:v>
      </x:c>
      <x:c r="D18" s="2" t="inlineStr">
        <x:is>
          <x:t xml:space="preserve">Strong</x:t>
        </x:is>
      </x:c>
      <x:c r="E18" s="2" t="n">
        <x:v>-1</x:v>
      </x:c>
      <x:c r="F18" s="2" t="inlineStr">
        <x:is>
          <x:t xml:space="preserve">Reproductive &amp; bodily autonomy</x:t>
        </x:is>
      </x:c>
      <x:c r="G18" s="2" t="inlineStr">
        <x:is>
          <x:t xml:space="preserve">Childcare &amp; early-childhood support</x:t>
        </x:is>
      </x:c>
      <x:c r="H18" s="2" t="str">
        <x:v>Mixed; see Sources &amp; Methods</x:v>
      </x:c>
    </x:row>
    <x:row r="19">
      <x:c r="A19" s="2" t="n">
        <x:v>16</x:v>
      </x:c>
      <x:c r="B19" s="2" t="inlineStr">
        <x:is>
          <x:t xml:space="preserve">Delaware</x:t>
        </x:is>
      </x:c>
      <x:c r="C19" s="2" t="n">
        <x:v>69.40000000000001</x:v>
      </x:c>
      <x:c r="D19" s="2" t="inlineStr">
        <x:is>
          <x:t xml:space="preserve">Strong</x:t>
        </x:is>
      </x:c>
      <x:c r="E19" s="2" t="n">
        <x:v>2</x:v>
      </x:c>
      <x:c r="F19" s="2" t="inlineStr">
        <x:is>
          <x:t xml:space="preserve">Female-specific basic-needs equity</x:t>
        </x:is>
      </x:c>
      <x:c r="G19" s="2" t="inlineStr">
        <x:is>
          <x:t xml:space="preserve">Paid leave &amp; caregiving infrastructure</x:t>
        </x:is>
      </x:c>
      <x:c r="H19" s="2" t="str">
        <x:v>Mixed; see Sources &amp; Methods</x:v>
      </x:c>
    </x:row>
    <x:row r="20">
      <x:c r="A20" s="2" t="n">
        <x:v>17</x:v>
      </x:c>
      <x:c r="B20" s="2" t="inlineStr">
        <x:is>
          <x:t xml:space="preserve">New Hampshire</x:t>
        </x:is>
      </x:c>
      <x:c r="C20" s="2" t="n">
        <x:v>62.8</x:v>
      </x:c>
      <x:c r="D20" s="2" t="inlineStr">
        <x:is>
          <x:t xml:space="preserve">Strong</x:t>
        </x:is>
      </x:c>
      <x:c r="E20" s="2" t="n">
        <x:v>-1</x:v>
      </x:c>
      <x:c r="F20" s="2" t="inlineStr">
        <x:is>
          <x:t xml:space="preserve">Female-specific basic-needs equity</x:t>
        </x:is>
      </x:c>
      <x:c r="G20" s="2" t="inlineStr">
        <x:is>
          <x:t xml:space="preserve">Paid leave &amp; caregiving infrastructure</x:t>
        </x:is>
      </x:c>
      <x:c r="H20" s="2" t="str">
        <x:v>Mixed; see Sources &amp; Methods</x:v>
      </x:c>
    </x:row>
    <x:row r="21">
      <x:c r="A21" s="2" t="n">
        <x:v>18</x:v>
      </x:c>
      <x:c r="B21" s="2" t="inlineStr">
        <x:is>
          <x:t xml:space="preserve">Pennsylvania</x:t>
        </x:is>
      </x:c>
      <x:c r="C21" s="2" t="n">
        <x:v>62.1</x:v>
      </x:c>
      <x:c r="D21" s="2" t="inlineStr">
        <x:is>
          <x:t xml:space="preserve">Strong</x:t>
        </x:is>
      </x:c>
      <x:c r="E21" s="2" t="n">
        <x:v>3</x:v>
      </x:c>
      <x:c r="F21" s="2" t="inlineStr">
        <x:is>
          <x:t xml:space="preserve">Female-specific basic-needs equity</x:t>
        </x:is>
      </x:c>
      <x:c r="G21" s="2" t="inlineStr">
        <x:is>
          <x:t xml:space="preserve">Political voice &amp; democratic access</x:t>
        </x:is>
      </x:c>
      <x:c r="H21" s="2" t="str">
        <x:v>Mixed; see Sources &amp; Methods</x:v>
      </x:c>
    </x:row>
    <x:row r="22">
      <x:c r="A22" s="2" t="n">
        <x:v>19</x:v>
      </x:c>
      <x:c r="B22" s="2" t="inlineStr">
        <x:is>
          <x:t xml:space="preserve">Virginia</x:t>
        </x:is>
      </x:c>
      <x:c r="C22" s="2" t="n">
        <x:v>60.9</x:v>
      </x:c>
      <x:c r="D22" s="2" t="inlineStr">
        <x:is>
          <x:t xml:space="preserve">Strong</x:t>
        </x:is>
      </x:c>
      <x:c r="E22" s="2" t="n">
        <x:v>5</x:v>
      </x:c>
      <x:c r="F22" s="2" t="inlineStr">
        <x:is>
          <x:t xml:space="preserve">Female-specific basic-needs equity</x:t>
        </x:is>
      </x:c>
      <x:c r="G22" s="2" t="inlineStr">
        <x:is>
          <x:t xml:space="preserve">Paid leave &amp; caregiving infrastructure</x:t>
        </x:is>
      </x:c>
      <x:c r="H22" s="2" t="str">
        <x:v>Mixed; see Sources &amp; Methods</x:v>
      </x:c>
    </x:row>
    <x:row r="23">
      <x:c r="A23" s="2" t="n">
        <x:v>20</x:v>
      </x:c>
      <x:c r="B23" s="2" t="inlineStr">
        <x:is>
          <x:t xml:space="preserve">New Mexico</x:t>
        </x:is>
      </x:c>
      <x:c r="C23" s="2" t="n">
        <x:v>60.9</x:v>
      </x:c>
      <x:c r="D23" s="2" t="inlineStr">
        <x:is>
          <x:t xml:space="preserve">Strong</x:t>
        </x:is>
      </x:c>
      <x:c r="E23" s="2" t="n">
        <x:v>0</x:v>
      </x:c>
      <x:c r="F23" s="2" t="inlineStr">
        <x:is>
          <x:t xml:space="preserve">Reproductive &amp; bodily autonomy</x:t>
        </x:is>
      </x:c>
      <x:c r="G23" s="2" t="inlineStr">
        <x:is>
          <x:t xml:space="preserve">Women's healthcare access &amp; outcomes</x:t>
        </x:is>
      </x:c>
      <x:c r="H23" s="2" t="str">
        <x:v>Mixed; see Sources &amp; Methods</x:v>
      </x:c>
    </x:row>
    <x:row r="24">
      <x:c r="A24" s="2" t="n">
        <x:v>21</x:v>
      </x:c>
      <x:c r="B24" s="2" t="inlineStr">
        <x:is>
          <x:t xml:space="preserve">Alaska</x:t>
        </x:is>
      </x:c>
      <x:c r="C24" s="2" t="n">
        <x:v>58.7</x:v>
      </x:c>
      <x:c r="D24" s="2" t="inlineStr">
        <x:is>
          <x:t xml:space="preserve">Middle</x:t>
        </x:is>
      </x:c>
      <x:c r="E24" s="2" t="n">
        <x:v>-4</x:v>
      </x:c>
      <x:c r="F24" s="2" t="inlineStr">
        <x:is>
          <x:t xml:space="preserve">Political voice &amp; democratic access</x:t>
        </x:is>
      </x:c>
      <x:c r="G24" s="2" t="inlineStr">
        <x:is>
          <x:t xml:space="preserve">Safety &amp; freedom from gender-based violence</x:t>
        </x:is>
      </x:c>
      <x:c r="H24" s="2" t="str">
        <x:v>Mixed; see Sources &amp; Methods</x:v>
      </x:c>
    </x:row>
    <x:row r="25">
      <x:c r="A25" s="2" t="n">
        <x:v>22</x:v>
      </x:c>
      <x:c r="B25" s="2" t="inlineStr">
        <x:is>
          <x:t xml:space="preserve">Montana</x:t>
        </x:is>
      </x:c>
      <x:c r="C25" s="2" t="n">
        <x:v>55.7</x:v>
      </x:c>
      <x:c r="D25" s="2" t="inlineStr">
        <x:is>
          <x:t xml:space="preserve">Middle</x:t>
        </x:is>
      </x:c>
      <x:c r="E25" s="2" t="n">
        <x:v>-3</x:v>
      </x:c>
      <x:c r="F25" s="2" t="inlineStr">
        <x:is>
          <x:t xml:space="preserve">Reproductive &amp; bodily autonomy</x:t>
        </x:is>
      </x:c>
      <x:c r="G25" s="2" t="inlineStr">
        <x:is>
          <x:t xml:space="preserve">Civil &amp; legal equality</x:t>
        </x:is>
      </x:c>
      <x:c r="H25" s="2" t="str">
        <x:v>Mixed; see Sources &amp; Methods</x:v>
      </x:c>
    </x:row>
    <x:row r="26">
      <x:c r="A26" s="2" t="n">
        <x:v>23</x:v>
      </x:c>
      <x:c r="B26" s="2" t="inlineStr">
        <x:is>
          <x:t xml:space="preserve">Wisconsin</x:t>
        </x:is>
      </x:c>
      <x:c r="C26" s="2" t="n">
        <x:v>55.1</x:v>
      </x:c>
      <x:c r="D26" s="2" t="inlineStr">
        <x:is>
          <x:t xml:space="preserve">Middle</x:t>
        </x:is>
      </x:c>
      <x:c r="E26" s="2" t="n">
        <x:v>0</x:v>
      </x:c>
      <x:c r="F26" s="2" t="inlineStr">
        <x:is>
          <x:t xml:space="preserve">Paid leave &amp; caregiving infrastructure</x:t>
        </x:is>
      </x:c>
      <x:c r="G26" s="2" t="inlineStr">
        <x:is>
          <x:t xml:space="preserve">Female-specific basic-needs equity</x:t>
        </x:is>
      </x:c>
      <x:c r="H26" s="2" t="str">
        <x:v>Mixed; see Sources &amp; Methods</x:v>
      </x:c>
    </x:row>
    <x:row r="27">
      <x:c r="A27" s="2" t="n">
        <x:v>24</x:v>
      </x:c>
      <x:c r="B27" s="2" t="inlineStr">
        <x:is>
          <x:t xml:space="preserve">Michigan</x:t>
        </x:is>
      </x:c>
      <x:c r="C27" s="2" t="n">
        <x:v>54.7</x:v>
      </x:c>
      <x:c r="D27" s="2" t="inlineStr">
        <x:is>
          <x:t xml:space="preserve">Middle</x:t>
        </x:is>
      </x:c>
      <x:c r="E27" s="2" t="n">
        <x:v>-2</x:v>
      </x:c>
      <x:c r="F27" s="2" t="inlineStr">
        <x:is>
          <x:t xml:space="preserve">Political voice &amp; democratic access</x:t>
        </x:is>
      </x:c>
      <x:c r="G27" s="2" t="inlineStr">
        <x:is>
          <x:t xml:space="preserve">Economic equality &amp; financial security</x:t>
        </x:is>
      </x:c>
      <x:c r="H27" s="2" t="str">
        <x:v>Mixed; see Sources &amp; Methods</x:v>
      </x:c>
    </x:row>
    <x:row r="28">
      <x:c r="A28" s="2" t="n">
        <x:v>25</x:v>
      </x:c>
      <x:c r="B28" s="2" t="inlineStr">
        <x:is>
          <x:t xml:space="preserve">Nevada</x:t>
        </x:is>
      </x:c>
      <x:c r="C28" s="2" t="n">
        <x:v>51.4</x:v>
      </x:c>
      <x:c r="D28" s="2" t="inlineStr">
        <x:is>
          <x:t xml:space="preserve">Middle</x:t>
        </x:is>
      </x:c>
      <x:c r="E28" s="2" t="n">
        <x:v>2</x:v>
      </x:c>
      <x:c r="F28" s="2" t="inlineStr">
        <x:is>
          <x:t xml:space="preserve">Female-specific basic-needs equity</x:t>
        </x:is>
      </x:c>
      <x:c r="G28" s="2" t="inlineStr">
        <x:is>
          <x:t xml:space="preserve">Women's healthcare access &amp; outcomes</x:t>
        </x:is>
      </x:c>
      <x:c r="H28" s="2" t="str">
        <x:v>Mixed; see Sources &amp; Methods</x:v>
      </x:c>
    </x:row>
    <x:row r="29">
      <x:c r="A29" s="2" t="n">
        <x:v>26</x:v>
      </x:c>
      <x:c r="B29" s="2" t="inlineStr">
        <x:is>
          <x:t xml:space="preserve">Iowa</x:t>
        </x:is>
      </x:c>
      <x:c r="C29" s="2" t="n">
        <x:v>49</x:v>
      </x:c>
      <x:c r="D29" s="2" t="inlineStr">
        <x:is>
          <x:t xml:space="preserve">Middle</x:t>
        </x:is>
      </x:c>
      <x:c r="E29" s="2" t="n">
        <x:v>2</x:v>
      </x:c>
      <x:c r="F29" s="2" t="inlineStr">
        <x:is>
          <x:t xml:space="preserve">Political voice &amp; democratic access</x:t>
        </x:is>
      </x:c>
      <x:c r="G29" s="2" t="inlineStr">
        <x:is>
          <x:t xml:space="preserve">Reproductive &amp; bodily autonomy</x:t>
        </x:is>
      </x:c>
      <x:c r="H29" s="2" t="str">
        <x:v>Mixed; see Sources &amp; Methods</x:v>
      </x:c>
    </x:row>
    <x:row r="30">
      <x:c r="A30" s="2" t="n">
        <x:v>27</x:v>
      </x:c>
      <x:c r="B30" s="2" t="inlineStr">
        <x:is>
          <x:t xml:space="preserve">Arizona</x:t>
        </x:is>
      </x:c>
      <x:c r="C30" s="2" t="n">
        <x:v>48.4</x:v>
      </x:c>
      <x:c r="D30" s="2" t="inlineStr">
        <x:is>
          <x:t xml:space="preserve">Middle</x:t>
        </x:is>
      </x:c>
      <x:c r="E30" s="2" t="n">
        <x:v>2</x:v>
      </x:c>
      <x:c r="F30" s="2" t="inlineStr">
        <x:is>
          <x:t xml:space="preserve">Reproductive &amp; bodily autonomy</x:t>
        </x:is>
      </x:c>
      <x:c r="G30" s="2" t="inlineStr">
        <x:is>
          <x:t xml:space="preserve">Female-specific basic-needs equity</x:t>
        </x:is>
      </x:c>
      <x:c r="H30" s="2" t="str">
        <x:v>Mixed; see Sources &amp; Methods</x:v>
      </x:c>
    </x:row>
    <x:row r="31">
      <x:c r="A31" s="2" t="n">
        <x:v>28</x:v>
      </x:c>
      <x:c r="B31" s="2" t="inlineStr">
        <x:is>
          <x:t xml:space="preserve">Nebraska</x:t>
        </x:is>
      </x:c>
      <x:c r="C31" s="2" t="n">
        <x:v>48.2</x:v>
      </x:c>
      <x:c r="D31" s="2" t="inlineStr">
        <x:is>
          <x:t xml:space="preserve">Middle</x:t>
        </x:is>
      </x:c>
      <x:c r="E31" s="2" t="n">
        <x:v>2</x:v>
      </x:c>
      <x:c r="F31" s="2" t="inlineStr">
        <x:is>
          <x:t xml:space="preserve">Female-specific basic-needs equity</x:t>
        </x:is>
      </x:c>
      <x:c r="G31" s="2" t="inlineStr">
        <x:is>
          <x:t xml:space="preserve">Reproductive &amp; bodily autonomy</x:t>
        </x:is>
      </x:c>
      <x:c r="H31" s="2" t="str">
        <x:v>Mixed; see Sources &amp; Methods</x:v>
      </x:c>
    </x:row>
    <x:row r="32">
      <x:c r="A32" s="2" t="n">
        <x:v>29</x:v>
      </x:c>
      <x:c r="B32" s="2" t="inlineStr">
        <x:is>
          <x:t xml:space="preserve">Ohio</x:t>
        </x:is>
      </x:c>
      <x:c r="C32" s="2" t="n">
        <x:v>47.8</x:v>
      </x:c>
      <x:c r="D32" s="2" t="inlineStr">
        <x:is>
          <x:t xml:space="preserve">Middle</x:t>
        </x:is>
      </x:c>
      <x:c r="E32" s="2" t="n">
        <x:v>-3</x:v>
      </x:c>
      <x:c r="F32" s="2" t="inlineStr">
        <x:is>
          <x:t xml:space="preserve">Female-specific basic-needs equity</x:t>
        </x:is>
      </x:c>
      <x:c r="G32" s="2" t="inlineStr">
        <x:is>
          <x:t xml:space="preserve">Political voice &amp; democratic access</x:t>
        </x:is>
      </x:c>
      <x:c r="H32" s="2" t="str">
        <x:v>Mixed; see Sources &amp; Methods</x:v>
      </x:c>
    </x:row>
    <x:row r="33">
      <x:c r="A33" s="2" t="n">
        <x:v>30</x:v>
      </x:c>
      <x:c r="B33" s="2" t="inlineStr">
        <x:is>
          <x:t xml:space="preserve">Kansas</x:t>
        </x:is>
      </x:c>
      <x:c r="C33" s="2" t="n">
        <x:v>44.2</x:v>
      </x:c>
      <x:c r="D33" s="2" t="inlineStr">
        <x:is>
          <x:t xml:space="preserve">Middle</x:t>
        </x:is>
      </x:c>
      <x:c r="E33" s="2" t="n">
        <x:v>-5</x:v>
      </x:c>
      <x:c r="F33" s="2" t="inlineStr">
        <x:is>
          <x:t xml:space="preserve">Childcare &amp; early-childhood support</x:t>
        </x:is>
      </x:c>
      <x:c r="G33" s="2" t="inlineStr">
        <x:is>
          <x:t xml:space="preserve">Female-specific basic-needs equity</x:t>
        </x:is>
      </x:c>
      <x:c r="H33" s="2" t="str">
        <x:v>Mixed; see Sources &amp; Methods</x:v>
      </x:c>
    </x:row>
    <x:row r="34">
      <x:c r="A34" s="2" t="n">
        <x:v>31</x:v>
      </x:c>
      <x:c r="B34" s="2" t="inlineStr">
        <x:is>
          <x:t xml:space="preserve">Missouri</x:t>
        </x:is>
      </x:c>
      <x:c r="C34" s="2" t="n">
        <x:v>41</x:v>
      </x:c>
      <x:c r="D34" s="2" t="inlineStr">
        <x:is>
          <x:t xml:space="preserve">Middle</x:t>
        </x:is>
      </x:c>
      <x:c r="E34" s="2" t="n">
        <x:v>2</x:v>
      </x:c>
      <x:c r="F34" s="2" t="inlineStr">
        <x:is>
          <x:t xml:space="preserve">Female-specific basic-needs equity</x:t>
        </x:is>
      </x:c>
      <x:c r="G34" s="2" t="inlineStr">
        <x:is>
          <x:t xml:space="preserve">Political voice &amp; democratic access</x:t>
        </x:is>
      </x:c>
      <x:c r="H34" s="2" t="str">
        <x:v>Mixed; see Sources &amp; Methods</x:v>
      </x:c>
    </x:row>
    <x:row r="35">
      <x:c r="A35" s="2" t="n">
        <x:v>32</x:v>
      </x:c>
      <x:c r="B35" s="2" t="inlineStr">
        <x:is>
          <x:t xml:space="preserve">Wyoming</x:t>
        </x:is>
      </x:c>
      <x:c r="C35" s="2" t="n">
        <x:v>39.4</x:v>
      </x:c>
      <x:c r="D35" s="2" t="inlineStr">
        <x:is>
          <x:t xml:space="preserve">Middle</x:t>
        </x:is>
      </x:c>
      <x:c r="E35" s="2" t="n">
        <x:v>-1</x:v>
      </x:c>
      <x:c r="F35" s="2" t="inlineStr">
        <x:is>
          <x:t xml:space="preserve">Childcare &amp; early-childhood support</x:t>
        </x:is>
      </x:c>
      <x:c r="G35" s="2" t="inlineStr">
        <x:is>
          <x:t xml:space="preserve">Female-specific basic-needs equity</x:t>
        </x:is>
      </x:c>
      <x:c r="H35" s="2" t="str">
        <x:v>Mixed; see Sources &amp; Methods</x:v>
      </x:c>
    </x:row>
    <x:row r="36">
      <x:c r="A36" s="2" t="n">
        <x:v>33</x:v>
      </x:c>
      <x:c r="B36" s="2" t="inlineStr">
        <x:is>
          <x:t xml:space="preserve">North Dakota</x:t>
        </x:is>
      </x:c>
      <x:c r="C36" s="2" t="n">
        <x:v>39.2</x:v>
      </x:c>
      <x:c r="D36" s="2" t="inlineStr">
        <x:is>
          <x:t xml:space="preserve">Middle</x:t>
        </x:is>
      </x:c>
      <x:c r="E36" s="2" t="n">
        <x:v>-1</x:v>
      </x:c>
      <x:c r="F36" s="2" t="inlineStr">
        <x:is>
          <x:t xml:space="preserve">Women's healthcare access &amp; outcomes</x:t>
        </x:is>
      </x:c>
      <x:c r="G36" s="2" t="inlineStr">
        <x:is>
          <x:t xml:space="preserve">Reproductive &amp; bodily autonomy</x:t>
        </x:is>
      </x:c>
      <x:c r="H36" s="2" t="str">
        <x:v>Mixed; see Sources &amp; Methods</x:v>
      </x:c>
    </x:row>
    <x:row r="37">
      <x:c r="A37" s="2" t="n">
        <x:v>34</x:v>
      </x:c>
      <x:c r="B37" s="2" t="inlineStr">
        <x:is>
          <x:t xml:space="preserve">North Carolina</x:t>
        </x:is>
      </x:c>
      <x:c r="C37" s="2" t="n">
        <x:v>38.1</x:v>
      </x:c>
      <x:c r="D37" s="2" t="inlineStr">
        <x:is>
          <x:t xml:space="preserve">Middle</x:t>
        </x:is>
      </x:c>
      <x:c r="E37" s="2" t="n">
        <x:v>2</x:v>
      </x:c>
      <x:c r="F37" s="2" t="inlineStr">
        <x:is>
          <x:t xml:space="preserve">Economic equality &amp; financial security</x:t>
        </x:is>
      </x:c>
      <x:c r="G37" s="2" t="inlineStr">
        <x:is>
          <x:t xml:space="preserve">Workplace rights &amp; enforcement</x:t>
        </x:is>
      </x:c>
      <x:c r="H37" s="2" t="str">
        <x:v>Mixed; see Sources &amp; Methods</x:v>
      </x:c>
    </x:row>
    <x:row r="38">
      <x:c r="A38" s="2" t="n">
        <x:v>35</x:v>
      </x:c>
      <x:c r="B38" s="2" t="inlineStr">
        <x:is>
          <x:t xml:space="preserve">South Dakota</x:t>
        </x:is>
      </x:c>
      <x:c r="C38" s="2" t="n">
        <x:v>37.4</x:v>
      </x:c>
      <x:c r="D38" s="2" t="inlineStr">
        <x:is>
          <x:t xml:space="preserve">Middle</x:t>
        </x:is>
      </x:c>
      <x:c r="E38" s="2" t="n">
        <x:v>2</x:v>
      </x:c>
      <x:c r="F38" s="2" t="inlineStr">
        <x:is>
          <x:t xml:space="preserve">Childcare &amp; early-childhood support</x:t>
        </x:is>
      </x:c>
      <x:c r="G38" s="2" t="inlineStr">
        <x:is>
          <x:t xml:space="preserve">Reproductive &amp; bodily autonomy</x:t>
        </x:is>
      </x:c>
      <x:c r="H38" s="2" t="str">
        <x:v>Mixed; see Sources &amp; Methods</x:v>
      </x:c>
    </x:row>
    <x:row r="39">
      <x:c r="A39" s="2" t="n">
        <x:v>36</x:v>
      </x:c>
      <x:c r="B39" s="2" t="inlineStr">
        <x:is>
          <x:t xml:space="preserve">Utah</x:t>
        </x:is>
      </x:c>
      <x:c r="C39" s="2" t="n">
        <x:v>35.8</x:v>
      </x:c>
      <x:c r="D39" s="2" t="inlineStr">
        <x:is>
          <x:t xml:space="preserve">Weak</x:t>
        </x:is>
      </x:c>
      <x:c r="E39" s="2" t="n">
        <x:v>-2</x:v>
      </x:c>
      <x:c r="F39" s="2" t="inlineStr">
        <x:is>
          <x:t xml:space="preserve">Paid leave &amp; caregiving infrastructure</x:t>
        </x:is>
      </x:c>
      <x:c r="G39" s="2" t="inlineStr">
        <x:is>
          <x:t xml:space="preserve">Economic equality &amp; financial security</x:t>
        </x:is>
      </x:c>
      <x:c r="H39" s="2" t="str">
        <x:v>Mixed; see Sources &amp; Methods</x:v>
      </x:c>
    </x:row>
    <x:row r="40">
      <x:c r="A40" s="2" t="n">
        <x:v>37</x:v>
      </x:c>
      <x:c r="B40" s="2" t="inlineStr">
        <x:is>
          <x:t xml:space="preserve">Indiana</x:t>
        </x:is>
      </x:c>
      <x:c r="C40" s="2" t="n">
        <x:v>32.7</x:v>
      </x:c>
      <x:c r="D40" s="2" t="inlineStr">
        <x:is>
          <x:t xml:space="preserve">Weak</x:t>
        </x:is>
      </x:c>
      <x:c r="E40" s="2" t="n">
        <x:v>-2</x:v>
      </x:c>
      <x:c r="F40" s="2" t="inlineStr">
        <x:is>
          <x:t xml:space="preserve">Childcare &amp; early-childhood support</x:t>
        </x:is>
      </x:c>
      <x:c r="G40" s="2" t="inlineStr">
        <x:is>
          <x:t xml:space="preserve">Reproductive &amp; bodily autonomy</x:t>
        </x:is>
      </x:c>
      <x:c r="H40" s="2" t="str">
        <x:v>Mixed; see Sources &amp; Methods</x:v>
      </x:c>
    </x:row>
    <x:row r="41">
      <x:c r="A41" s="2" t="n">
        <x:v>38</x:v>
      </x:c>
      <x:c r="B41" s="2" t="inlineStr">
        <x:is>
          <x:t xml:space="preserve">Florida</x:t>
        </x:is>
      </x:c>
      <x:c r="C41" s="2" t="n">
        <x:v>31.4</x:v>
      </x:c>
      <x:c r="D41" s="2" t="inlineStr">
        <x:is>
          <x:t xml:space="preserve">Weak</x:t>
        </x:is>
      </x:c>
      <x:c r="E41" s="2" t="n">
        <x:v>1</x:v>
      </x:c>
      <x:c r="F41" s="2" t="inlineStr">
        <x:is>
          <x:t xml:space="preserve">Housing &amp; independent living security</x:t>
        </x:is>
      </x:c>
      <x:c r="G41" s="2" t="inlineStr">
        <x:is>
          <x:t xml:space="preserve">Paid leave &amp; caregiving infrastructure</x:t>
        </x:is>
      </x:c>
      <x:c r="H41" s="2" t="str">
        <x:v>Mixed; see Sources &amp; Methods</x:v>
      </x:c>
    </x:row>
    <x:row r="42">
      <x:c r="A42" s="2" t="n">
        <x:v>39</x:v>
      </x:c>
      <x:c r="B42" s="2" t="inlineStr">
        <x:is>
          <x:t xml:space="preserve">Kentucky</x:t>
        </x:is>
      </x:c>
      <x:c r="C42" s="2" t="n">
        <x:v>27.7</x:v>
      </x:c>
      <x:c r="D42" s="2" t="inlineStr">
        <x:is>
          <x:t xml:space="preserve">Weak</x:t>
        </x:is>
      </x:c>
      <x:c r="E42" s="2" t="n">
        <x:v>3</x:v>
      </x:c>
      <x:c r="F42" s="2" t="inlineStr">
        <x:is>
          <x:t xml:space="preserve">Childcare &amp; early-childhood support</x:t>
        </x:is>
      </x:c>
      <x:c r="G42" s="2" t="inlineStr">
        <x:is>
          <x:t xml:space="preserve">Reproductive &amp; bodily autonomy</x:t>
        </x:is>
      </x:c>
      <x:c r="H42" s="2" t="str">
        <x:v>Mixed; see Sources &amp; Methods</x:v>
      </x:c>
    </x:row>
    <x:row r="43">
      <x:c r="A43" s="2" t="n">
        <x:v>40</x:v>
      </x:c>
      <x:c r="B43" s="2" t="inlineStr">
        <x:is>
          <x:t xml:space="preserve">Tennessee</x:t>
        </x:is>
      </x:c>
      <x:c r="C43" s="2" t="n">
        <x:v>26.5</x:v>
      </x:c>
      <x:c r="D43" s="2" t="inlineStr">
        <x:is>
          <x:t xml:space="preserve">Weak</x:t>
        </x:is>
      </x:c>
      <x:c r="E43" s="2" t="n">
        <x:v>-2</x:v>
      </x:c>
      <x:c r="F43" s="2" t="inlineStr">
        <x:is>
          <x:t xml:space="preserve">Housing &amp; independent living security</x:t>
        </x:is>
      </x:c>
      <x:c r="G43" s="2" t="inlineStr">
        <x:is>
          <x:t xml:space="preserve">Reproductive &amp; bodily autonomy</x:t>
        </x:is>
      </x:c>
      <x:c r="H43" s="2" t="str">
        <x:v>Mixed; see Sources &amp; Methods</x:v>
      </x:c>
    </x:row>
    <x:row r="44">
      <x:c r="A44" s="2" t="n">
        <x:v>41</x:v>
      </x:c>
      <x:c r="B44" s="2" t="inlineStr">
        <x:is>
          <x:t xml:space="preserve">West Virginia</x:t>
        </x:is>
      </x:c>
      <x:c r="C44" s="2" t="n">
        <x:v>26.2</x:v>
      </x:c>
      <x:c r="D44" s="2" t="inlineStr">
        <x:is>
          <x:t xml:space="preserve">Weak</x:t>
        </x:is>
      </x:c>
      <x:c r="E44" s="2" t="n">
        <x:v>0</x:v>
      </x:c>
      <x:c r="F44" s="2" t="inlineStr">
        <x:is>
          <x:t xml:space="preserve">Political voice &amp; democratic access</x:t>
        </x:is>
      </x:c>
      <x:c r="G44" s="2" t="inlineStr">
        <x:is>
          <x:t xml:space="preserve">Female-specific basic-needs equity</x:t>
        </x:is>
      </x:c>
      <x:c r="H44" s="2" t="str">
        <x:v>Mixed; see Sources &amp; Methods</x:v>
      </x:c>
    </x:row>
    <x:row r="45">
      <x:c r="A45" s="2" t="n">
        <x:v>42</x:v>
      </x:c>
      <x:c r="B45" s="2" t="inlineStr">
        <x:is>
          <x:t xml:space="preserve">Georgia</x:t>
        </x:is>
      </x:c>
      <x:c r="C45" s="2" t="n">
        <x:v>23.9</x:v>
      </x:c>
      <x:c r="D45" s="2" t="inlineStr">
        <x:is>
          <x:t xml:space="preserve">Weak</x:t>
        </x:is>
      </x:c>
      <x:c r="E45" s="2" t="n">
        <x:v>2</x:v>
      </x:c>
      <x:c r="F45" s="2" t="inlineStr">
        <x:is>
          <x:t xml:space="preserve">Housing &amp; independent living security</x:t>
        </x:is>
      </x:c>
      <x:c r="G45" s="2" t="inlineStr">
        <x:is>
          <x:t xml:space="preserve">Paid leave &amp; caregiving infrastructure</x:t>
        </x:is>
      </x:c>
      <x:c r="H45" s="2" t="str">
        <x:v>Mixed; see Sources &amp; Methods</x:v>
      </x:c>
    </x:row>
    <x:row r="46">
      <x:c r="A46" s="2" t="n">
        <x:v>43</x:v>
      </x:c>
      <x:c r="B46" s="2" t="inlineStr">
        <x:is>
          <x:t xml:space="preserve">Arkansas</x:t>
        </x:is>
      </x:c>
      <x:c r="C46" s="2" t="n">
        <x:v>22.3</x:v>
      </x:c>
      <x:c r="D46" s="2" t="inlineStr">
        <x:is>
          <x:t xml:space="preserve">Weak</x:t>
        </x:is>
      </x:c>
      <x:c r="E46" s="2" t="n">
        <x:v>-3</x:v>
      </x:c>
      <x:c r="F46" s="2" t="inlineStr">
        <x:is>
          <x:t xml:space="preserve">Economic equality &amp; financial security</x:t>
        </x:is>
      </x:c>
      <x:c r="G46" s="2" t="inlineStr">
        <x:is>
          <x:t xml:space="preserve">Reproductive &amp; bodily autonomy</x:t>
        </x:is>
      </x:c>
      <x:c r="H46" s="2" t="str">
        <x:v>Mixed; see Sources &amp; Methods</x:v>
      </x:c>
    </x:row>
    <x:row r="47">
      <x:c r="A47" s="2" t="n">
        <x:v>44</x:v>
      </x:c>
      <x:c r="B47" s="2" t="inlineStr">
        <x:is>
          <x:t xml:space="preserve">Idaho</x:t>
        </x:is>
      </x:c>
      <x:c r="C47" s="2" t="n">
        <x:v>21.5</x:v>
      </x:c>
      <x:c r="D47" s="2" t="inlineStr">
        <x:is>
          <x:t xml:space="preserve">Weak</x:t>
        </x:is>
      </x:c>
      <x:c r="E47" s="2" t="n">
        <x:v>-1</x:v>
      </x:c>
      <x:c r="F47" s="2" t="inlineStr">
        <x:is>
          <x:t xml:space="preserve">Paid leave &amp; caregiving infrastructure</x:t>
        </x:is>
      </x:c>
      <x:c r="G47" s="2" t="inlineStr">
        <x:is>
          <x:t xml:space="preserve">Reproductive &amp; bodily autonomy</x:t>
        </x:is>
      </x:c>
      <x:c r="H47" s="2" t="str">
        <x:v>Mixed; see Sources &amp; Methods</x:v>
      </x:c>
    </x:row>
    <x:row r="48">
      <x:c r="A48" s="2" t="n">
        <x:v>45</x:v>
      </x:c>
      <x:c r="B48" s="2" t="inlineStr">
        <x:is>
          <x:t xml:space="preserve">South Carolina</x:t>
        </x:is>
      </x:c>
      <x:c r="C48" s="2" t="n">
        <x:v>21.2</x:v>
      </x:c>
      <x:c r="D48" s="2" t="inlineStr">
        <x:is>
          <x:t xml:space="preserve">Weak</x:t>
        </x:is>
      </x:c>
      <x:c r="E48" s="2" t="n">
        <x:v>1</x:v>
      </x:c>
      <x:c r="F48" s="2" t="inlineStr">
        <x:is>
          <x:t xml:space="preserve">Female-specific basic-needs equity</x:t>
        </x:is>
      </x:c>
      <x:c r="G48" s="2" t="inlineStr">
        <x:is>
          <x:t xml:space="preserve">Childcare &amp; early-childhood support</x:t>
        </x:is>
      </x:c>
      <x:c r="H48" s="2" t="str">
        <x:v>Mixed; see Sources &amp; Methods</x:v>
      </x:c>
    </x:row>
    <x:row r="49">
      <x:c r="A49" s="2" t="n">
        <x:v>46</x:v>
      </x:c>
      <x:c r="B49" s="2" t="inlineStr">
        <x:is>
          <x:t xml:space="preserve">Oklahoma</x:t>
        </x:is>
      </x:c>
      <x:c r="C49" s="2" t="n">
        <x:v>20.9</x:v>
      </x:c>
      <x:c r="D49" s="2" t="inlineStr">
        <x:is>
          <x:t xml:space="preserve">Weak</x:t>
        </x:is>
      </x:c>
      <x:c r="E49" s="2" t="n">
        <x:v>1</x:v>
      </x:c>
      <x:c r="F49" s="2" t="inlineStr">
        <x:is>
          <x:t xml:space="preserve">Childcare &amp; early-childhood support</x:t>
        </x:is>
      </x:c>
      <x:c r="G49" s="2" t="inlineStr">
        <x:is>
          <x:t xml:space="preserve">Reproductive &amp; bodily autonomy</x:t>
        </x:is>
      </x:c>
      <x:c r="H49" s="2" t="str">
        <x:v>Mixed; see Sources &amp; Methods</x:v>
      </x:c>
    </x:row>
    <x:row r="50">
      <x:c r="A50" s="2" t="n">
        <x:v>47</x:v>
      </x:c>
      <x:c r="B50" s="2" t="inlineStr">
        <x:is>
          <x:t xml:space="preserve">Texas</x:t>
        </x:is>
      </x:c>
      <x:c r="C50" s="2" t="n">
        <x:v>17.2</x:v>
      </x:c>
      <x:c r="D50" s="2" t="inlineStr">
        <x:is>
          <x:t xml:space="preserve">Weak</x:t>
        </x:is>
      </x:c>
      <x:c r="E50" s="2" t="n">
        <x:v>-2</x:v>
      </x:c>
      <x:c r="F50" s="2" t="inlineStr">
        <x:is>
          <x:t xml:space="preserve">Female-specific basic-needs equity</x:t>
        </x:is>
      </x:c>
      <x:c r="G50" s="2" t="inlineStr">
        <x:is>
          <x:t xml:space="preserve">Reproductive &amp; bodily autonomy</x:t>
        </x:is>
      </x:c>
      <x:c r="H50" s="2" t="str">
        <x:v>Mixed; see Sources &amp; Methods</x:v>
      </x:c>
    </x:row>
    <x:row r="51">
      <x:c r="A51" s="2" t="n">
        <x:v>48</x:v>
      </x:c>
      <x:c r="B51" s="2" t="inlineStr">
        <x:is>
          <x:t xml:space="preserve">Alabama</x:t>
        </x:is>
      </x:c>
      <x:c r="C51" s="2" t="n">
        <x:v>13.2</x:v>
      </x:c>
      <x:c r="D51" s="2" t="inlineStr">
        <x:is>
          <x:t xml:space="preserve">Weak</x:t>
        </x:is>
      </x:c>
      <x:c r="E51" s="2" t="n">
        <x:v>2</x:v>
      </x:c>
      <x:c r="F51" s="2" t="inlineStr">
        <x:is>
          <x:t xml:space="preserve">Female-specific basic-needs equity</x:t>
        </x:is>
      </x:c>
      <x:c r="G51" s="2" t="inlineStr">
        <x:is>
          <x:t xml:space="preserve">Reproductive &amp; bodily autonomy</x:t>
        </x:is>
      </x:c>
      <x:c r="H51" s="2" t="str">
        <x:v>Mixed; see Sources &amp; Methods</x:v>
      </x:c>
    </x:row>
    <x:row r="52">
      <x:c r="A52" s="2" t="n">
        <x:v>49</x:v>
      </x:c>
      <x:c r="B52" s="2" t="inlineStr">
        <x:is>
          <x:t xml:space="preserve">Louisiana</x:t>
        </x:is>
      </x:c>
      <x:c r="C52" s="2" t="n">
        <x:v>12.8</x:v>
      </x:c>
      <x:c r="D52" s="2" t="inlineStr">
        <x:is>
          <x:t xml:space="preserve">Weak</x:t>
        </x:is>
      </x:c>
      <x:c r="E52" s="2" t="n">
        <x:v>-1</x:v>
      </x:c>
      <x:c r="F52" s="2" t="inlineStr">
        <x:is>
          <x:t xml:space="preserve">Female-specific basic-needs equity</x:t>
        </x:is>
      </x:c>
      <x:c r="G52" s="2" t="inlineStr">
        <x:is>
          <x:t xml:space="preserve">Reproductive &amp; bodily autonomy</x:t>
        </x:is>
      </x:c>
      <x:c r="H52" s="2" t="str">
        <x:v>Mixed; see Sources &amp; Methods</x:v>
      </x:c>
    </x:row>
    <x:row r="53">
      <x:c r="A53" s="2" t="n">
        <x:v>50</x:v>
      </x:c>
      <x:c r="B53" s="2" t="inlineStr">
        <x:is>
          <x:t xml:space="preserve">Mississippi</x:t>
        </x:is>
      </x:c>
      <x:c r="C53" s="2" t="n">
        <x:v>11.6</x:v>
      </x:c>
      <x:c r="D53" s="2" t="inlineStr">
        <x:is>
          <x:t xml:space="preserve">Weak</x:t>
        </x:is>
      </x:c>
      <x:c r="E53" s="2" t="n">
        <x:v>-1</x:v>
      </x:c>
      <x:c r="F53" s="2" t="inlineStr">
        <x:is>
          <x:t xml:space="preserve">Political voice &amp; democratic access</x:t>
        </x:is>
      </x:c>
      <x:c r="G53" s="2" t="inlineStr">
        <x:is>
          <x:t xml:space="preserve">Women's healthcare access &amp; outcomes</x:t>
        </x:is>
      </x:c>
      <x:c r="H53" s="2" t="str">
        <x:v>Mixed; see Sources &amp; Methods</x:v>
      </x:c>
    </x:row>
  </x:sheetData>
  <x:mergeCells>
    <x:mergeCell ref="A2:H2"/>
    <x:mergeCell ref="A1:H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baseColWidth="8" defaultRowHeight="15"/>
  <x:cols>
    <x:col min="1" max="1" width="20" customWidth="1"/>
    <x:col min="2" max="2" width="25" customWidth="1"/>
    <x:col min="3" max="3" width="16" customWidth="1"/>
    <x:col min="4" max="4" width="16" customWidth="1"/>
    <x:col min="5" max="5" width="16" customWidth="1"/>
    <x:col min="6" max="6" width="16" customWidth="1"/>
    <x:col min="7" max="7" width="16" customWidth="1"/>
    <x:col min="8" max="8" width="16" customWidth="1"/>
    <x:col min="9" max="9" width="16" customWidth="1"/>
    <x:col min="10" max="10" width="16" customWidth="1"/>
    <x:col min="11" max="11" width="16" customWidth="1"/>
    <x:col min="12" max="12" width="16" customWidth="1"/>
    <x:col min="13" max="13" width="16" customWidth="1"/>
    <x:col min="14" max="14" width="16" customWidth="1"/>
    <x:col min="15" max="15" width="16" customWidth="1"/>
    <x:col min="16" max="16" width="16" customWidth="1"/>
    <x:col min="17" max="17" width="16" customWidth="1"/>
    <x:col min="18" max="18" width="16" customWidth="1"/>
    <x:col min="19" max="19" width="16" customWidth="1"/>
    <x:col min="20" max="20" width="16" customWidth="1"/>
    <x:col min="21" max="21" width="16" customWidth="1"/>
    <x:col min="22" max="22" width="16" customWidth="1"/>
    <x:col min="23" max="23" width="16" customWidth="1"/>
    <x:col min="24" max="24" width="16" customWidth="1"/>
    <x:col min="25" max="25" width="16" customWidth="1"/>
    <x:col min="26" max="26" width="16" customWidth="1"/>
    <x:col min="27" max="27" width="16" customWidth="1"/>
    <x:col min="28" max="28" width="16" customWidth="1"/>
    <x:col min="29" max="29" width="16" customWidth="1"/>
    <x:col min="30" max="30" width="16" customWidth="1"/>
  </x:cols>
  <x:sheetData>
    <x:row r="1">
      <x:c r="A1" s="5" t="inlineStr">
        <x:is>
          <x:t xml:space="preserve">V3 Inputs and Domain Scores</x:t>
        </x:is>
      </x:c>
      <x:c r="B1" s="2" t="n"/>
      <x:c r="C1" s="2" t="n"/>
      <x:c r="D1" s="2" t="n"/>
      <x:c r="E1" s="2" t="n"/>
      <x:c r="F1" s="2" t="n"/>
      <x:c r="G1" s="2" t="n"/>
      <x:c r="H1" s="2" t="n"/>
      <x:c r="I1" s="2" t="n"/>
      <x:c r="J1" s="2" t="n"/>
      <x:c r="K1" s="2" t="n"/>
      <x:c r="L1" s="2" t="n"/>
      <x:c r="M1" s="2" t="n"/>
      <x:c r="N1" s="2" t="n"/>
      <x:c r="O1" s="2" t="n"/>
      <x:c r="P1" s="2" t="n"/>
      <x:c r="Q1" s="2" t="n"/>
      <x:c r="R1" s="2" t="n"/>
      <x:c r="S1" s="2" t="n"/>
      <x:c r="T1" s="2" t="n"/>
      <x:c r="U1" s="2" t="n"/>
      <x:c r="V1" s="2" t="n"/>
      <x:c r="W1" s="2" t="n"/>
      <x:c r="X1" s="2" t="n"/>
      <x:c r="Y1" s="2" t="n"/>
      <x:c r="Z1" s="2" t="n"/>
      <x:c r="AA1" s="2" t="n"/>
      <x:c r="AB1" s="2" t="n"/>
      <x:c r="AC1" s="2" t="n"/>
      <x:c r="AD1" s="2" t="n"/>
    </x:row>
    <x:row r="2">
      <x:c r="A2" s="4" t="inlineStr">
        <x:is>
          <x:t xml:space="preserve">State</x:t>
        </x:is>
      </x:c>
      <x:c r="B2" s="4" t="inlineStr">
        <x:is>
          <x:t xml:space="preserve">Abortion environment</x:t>
        </x:is>
      </x:c>
      <x:c r="C2" s="4" t="inlineStr">
        <x:is>
          <x:t xml:space="preserve">Abortion base</x:t>
        </x:is>
      </x:c>
      <x:c r="D2" s="4" t="inlineStr">
        <x:is>
          <x:t xml:space="preserve">Shield law</x:t>
        </x:is>
      </x:c>
      <x:c r="E2" s="4" t="inlineStr">
        <x:is>
          <x:t xml:space="preserve">Medicaid abortion coverage</x:t>
        </x:is>
      </x:c>
      <x:c r="F2" s="4" t="inlineStr">
        <x:is>
          <x:t xml:space="preserve">Medication abortion access</x:t>
        </x:is>
      </x:c>
      <x:c r="G2" s="4" t="inlineStr">
        <x:is>
          <x:t xml:space="preserve">Repro score</x:t>
        </x:is>
      </x:c>
      <x:c r="H2" s="4" t="inlineStr">
        <x:is>
          <x:t xml:space="preserve">FT/YR wage ratio</x:t>
        </x:is>
      </x:c>
      <x:c r="I2" s="4" t="inlineStr">
        <x:is>
          <x:t xml:space="preserve">All-worker wage ratio</x:t>
        </x:is>
      </x:c>
      <x:c r="J2" s="4" t="inlineStr">
        <x:is>
          <x:t xml:space="preserve">Economic prior score</x:t>
        </x:is>
      </x:c>
      <x:c r="K2" s="4" t="inlineStr">
        <x:is>
          <x:t xml:space="preserve">Economic V3</x:t>
        </x:is>
      </x:c>
      <x:c r="L2" s="4" t="inlineStr">
        <x:is>
          <x:t xml:space="preserve">Childcare prior score</x:t>
        </x:is>
      </x:c>
      <x:c r="M2" s="4" t="inlineStr">
        <x:is>
          <x:t xml:space="preserve">Childcare assistance stability</x:t>
        </x:is>
      </x:c>
      <x:c r="N2" s="4" t="inlineStr">
        <x:is>
          <x:t xml:space="preserve">Childcare V3</x:t>
        </x:is>
      </x:c>
      <x:c r="O2" s="4" t="inlineStr">
        <x:is>
          <x:t xml:space="preserve">Women health score</x:t>
        </x:is>
      </x:c>
      <x:c r="P2" s="4" t="inlineStr">
        <x:is>
          <x:t xml:space="preserve">Workplace score</x:t>
        </x:is>
      </x:c>
      <x:c r="Q2" s="4" t="inlineStr">
        <x:is>
          <x:t xml:space="preserve">Leave/care score</x:t>
        </x:is>
      </x:c>
      <x:c r="R2" s="4" t="inlineStr">
        <x:is>
          <x:t xml:space="preserve">Women safety prior</x:t>
        </x:is>
      </x:c>
      <x:c r="S2" s="4" t="inlineStr">
        <x:is>
          <x:t xml:space="preserve">DV firearm relinquishment</x:t>
        </x:is>
      </x:c>
      <x:c r="T2" s="4" t="inlineStr">
        <x:is>
          <x:t xml:space="preserve">Safety V3</x:t>
        </x:is>
      </x:c>
      <x:c r="U2" s="4" t="inlineStr">
        <x:is>
          <x:t xml:space="preserve">Civil/legal score</x:t>
        </x:is>
      </x:c>
      <x:c r="V2" s="4" t="inlineStr">
        <x:is>
          <x:t xml:space="preserve">Housing independence prior</x:t>
        </x:is>
      </x:c>
      <x:c r="W2" s="4" t="inlineStr">
        <x:is>
          <x:t xml:space="preserve">All-worker wage score</x:t>
        </x:is>
      </x:c>
      <x:c r="X2" s="4" t="inlineStr">
        <x:is>
          <x:t xml:space="preserve">Housing/independence V3</x:t>
        </x:is>
      </x:c>
      <x:c r="Y2" s="4" t="inlineStr">
        <x:is>
          <x:t xml:space="preserve">Political score</x:t>
        </x:is>
      </x:c>
      <x:c r="Z2" s="4" t="inlineStr">
        <x:is>
          <x:t xml:space="preserve">Period tax</x:t>
        </x:is>
      </x:c>
      <x:c r="AA2" s="4" t="inlineStr">
        <x:is>
          <x:t xml:space="preserve">School products</x:t>
        </x:is>
      </x:c>
      <x:c r="AB2" s="4" t="inlineStr">
        <x:is>
          <x:t xml:space="preserve">Basic-needs score</x:t>
        </x:is>
      </x:c>
      <x:c r="AC2" s="4" t="inlineStr">
        <x:is>
          <x:t xml:space="preserve">Final score</x:t>
        </x:is>
      </x:c>
      <x:c r="AD2" s="4" t="inlineStr">
        <x:is>
          <x:t xml:space="preserve">Rank</x:t>
        </x:is>
      </x:c>
    </x:row>
    <x:row r="3">
      <x:c r="A3" s="2" t="inlineStr">
        <x:is>
          <x:t xml:space="preserve">Alabama</x:t>
        </x:is>
      </x:c>
      <x:c r="B3" s="2" t="inlineStr">
        <x:is>
          <x:t xml:space="preserve">Total ban</x:t>
        </x:is>
      </x:c>
      <x:c r="C3" s="6" t="n">
        <x:v>0</x:v>
      </x:c>
      <x:c r="D3" s="6" t="n">
        <x:v>0</x:v>
      </x:c>
      <x:c r="E3" s="6" t="n">
        <x:v>0</x:v>
      </x:c>
      <x:c r="F3" s="6" t="n">
        <x:v>0</x:v>
      </x:c>
      <x:c r="G3" s="7" t="n">
        <x:f>C3*0.55+D3*0.15+E3*0.15+F3*0.15</x:f>
        <x:v>0</x:v>
      </x:c>
      <x:c r="H3" s="6" t="n">
        <x:v>0.77</x:v>
      </x:c>
      <x:c r="I3" s="6" t="n">
        <x:v>0.6899999999999999</x:v>
      </x:c>
      <x:c r="J3" s="6" t="n">
        <x:v>2.040816326530612</x:v>
      </x:c>
      <x:c r="K3" s="7" t="n">
        <x:f>(((H3-0.73)/(0.91-0.73))*100)*0.45+(((I3-0.64)/(0.84-0.64))*100)*0.25+J3*0.30</x:f>
        <x:v>16.862244897959183</x:v>
      </x:c>
      <x:c r="L3" s="6" t="n">
        <x:v>8</x:v>
      </x:c>
      <x:c r="M3" s="6" t="n">
        <x:v>100</x:v>
      </x:c>
      <x:c r="N3" s="7" t="n">
        <x:f>L3*0.75+M3*0.25</x:f>
        <x:v>31</x:v>
      </x:c>
      <x:c r="O3" s="6" t="n">
        <x:v>12</x:v>
      </x:c>
      <x:c r="P3" s="6" t="n">
        <x:v>3.92156862745098</x:v>
      </x:c>
      <x:c r="Q3" s="6" t="n">
        <x:v>16</x:v>
      </x:c>
      <x:c r="R3" s="6" t="n">
        <x:v>10</x:v>
      </x:c>
      <x:c r="S3" s="6" t="n">
        <x:v>0</x:v>
      </x:c>
      <x:c r="T3" s="7" t="n">
        <x:f>R3*0.70+S3*0.30</x:f>
        <x:v>7</x:v>
      </x:c>
      <x:c r="U3" s="6" t="n">
        <x:v>9.6</x:v>
      </x:c>
      <x:c r="V3" s="6" t="n">
        <x:v>4</x:v>
      </x:c>
      <x:c r="W3" s="6" t="n">
        <x:v>24.99999999999997</x:v>
      </x:c>
      <x:c r="X3" s="7" t="n">
        <x:f>V3*0.55+W3*0.45</x:f>
        <x:v>13.449999999999989</x:v>
      </x:c>
      <x:c r="Y3" s="6" t="n">
        <x:v>44.89795918367347</x:v>
      </x:c>
      <x:c r="Z3" s="2" t="inlineStr">
        <x:is>
          <x:t xml:space="preserve">No</x:t>
        </x:is>
      </x:c>
      <x:c r="AA3" s="2" t="inlineStr">
        <x:is>
          <x:t xml:space="preserve">No</x:t>
        </x:is>
      </x:c>
      <x:c r="AB3" s="7" t="n">
        <x:f>((IF(Z3="No",100,0))+(IF(AA3="Yes",100,0)))/2</x:f>
        <x:v>50</x:v>
      </x:c>
      <x:c r="AC3" s="7" t="n">
        <x:f>G3*Weights!$B$3+K3*Weights!$B$4+N3*Weights!$B$5+O3*Weights!$B$6+P3*Weights!$B$7+Q3*Weights!$B$8+T3*Weights!$B$9+U3*Weights!$B$10+X3*Weights!$B$11+Y3*Weights!$B$12+AB3*Weights!$B$13</x:f>
        <x:v>13.199320128051221</x:v>
      </x:c>
      <x:c r="AD3" s="2" t="n">
        <x:v>48</x:v>
      </x:c>
    </x:row>
    <x:row r="4">
      <x:c r="A4" s="2" t="inlineStr">
        <x:is>
          <x:t xml:space="preserve">Alaska</x:t>
        </x:is>
      </x:c>
      <x:c r="B4" s="2" t="inlineStr">
        <x:is>
          <x:t xml:space="preserve">No gestational-duration ban</x:t>
        </x:is>
      </x:c>
      <x:c r="C4" s="6" t="n">
        <x:v>100</x:v>
      </x:c>
      <x:c r="D4" s="6" t="n">
        <x:v>0</x:v>
      </x:c>
      <x:c r="E4" s="6" t="n">
        <x:v>100</x:v>
      </x:c>
      <x:c r="F4" s="6" t="n">
        <x:v>60</x:v>
      </x:c>
      <x:c r="G4" s="7" t="n">
        <x:f>C4*0.55+D4*0.15+E4*0.15+F4*0.15</x:f>
        <x:v>79</x:v>
      </x:c>
      <x:c r="H4" s="6" t="n">
        <x:v>0.85</x:v>
      </x:c>
      <x:c r="I4" s="6" t="n">
        <x:v>0.82</x:v>
      </x:c>
      <x:c r="J4" s="6" t="n">
        <x:v>85.71428571428571</x:v>
      </x:c>
      <x:c r="K4" s="7" t="n">
        <x:f>(((H4-0.73)/(0.91-0.73))*100)*0.45+(((I4-0.64)/(0.84-0.64))*100)*0.25+J4*0.30</x:f>
        <x:v>78.2142857142857</x:v>
      </x:c>
      <x:c r="L4" s="6" t="n">
        <x:v>34</x:v>
      </x:c>
      <x:c r="M4" s="6" t="n">
        <x:v>100</x:v>
      </x:c>
      <x:c r="N4" s="7" t="n">
        <x:f>L4*0.75+M4*0.25</x:f>
        <x:v>50.5</x:v>
      </x:c>
      <x:c r="O4" s="6" t="n">
        <x:v>36</x:v>
      </x:c>
      <x:c r="P4" s="6" t="n">
        <x:v>60.78431372549019</x:v>
      </x:c>
      <x:c r="Q4" s="6" t="n">
        <x:v>56.00000000000001</x:v>
      </x:c>
      <x:c r="R4" s="6" t="n">
        <x:v>20</x:v>
      </x:c>
      <x:c r="S4" s="6" t="n">
        <x:v>0</x:v>
      </x:c>
      <x:c r="T4" s="7" t="n">
        <x:f>R4*0.70+S4*0.30</x:f>
        <x:v>14</x:v>
      </x:c>
      <x:c r="U4" s="6" t="n">
        <x:v>40.40000000000001</x:v>
      </x:c>
      <x:c r="V4" s="6" t="n">
        <x:v>24</x:v>
      </x:c>
      <x:c r="W4" s="6" t="n">
        <x:v>89.99999999999999</x:v>
      </x:c>
      <x:c r="X4" s="7" t="n">
        <x:f>V4*0.55+W4*0.45</x:f>
        <x:v>53.699999999999996</x:v>
      </x:c>
      <x:c r="Y4" s="6" t="n">
        <x:v>97.95918367346938</x:v>
      </x:c>
      <x:c r="Z4" s="2" t="inlineStr">
        <x:is>
          <x:t xml:space="preserve">No</x:t>
        </x:is>
      </x:c>
      <x:c r="AA4" s="2" t="inlineStr">
        <x:is>
          <x:t xml:space="preserve">No</x:t>
        </x:is>
      </x:c>
      <x:c r="AB4" s="7" t="n">
        <x:f>((IF(Z4="No",100,0))+(IF(AA4="Yes",100,0)))/2</x:f>
        <x:v>50</x:v>
      </x:c>
      <x:c r="AC4" s="7" t="n">
        <x:f>G4*Weights!$B$3+K4*Weights!$B$4+N4*Weights!$B$5+O4*Weights!$B$6+P4*Weights!$B$7+Q4*Weights!$B$8+T4*Weights!$B$9+U4*Weights!$B$10+X4*Weights!$B$11+Y4*Weights!$B$12+AB4*Weights!$B$13</x:f>
        <x:v>58.748186474589836</x:v>
      </x:c>
      <x:c r="AD4" s="2" t="n">
        <x:v>21</x:v>
      </x:c>
    </x:row>
    <x:row r="5">
      <x:c r="A5" s="2" t="inlineStr">
        <x:is>
          <x:t xml:space="preserve">Arizona</x:t>
        </x:is>
      </x:c>
      <x:c r="B5" s="2" t="inlineStr">
        <x:is>
          <x:t xml:space="preserve">Viability limit</x:t>
        </x:is>
      </x:c>
      <x:c r="C5" s="6" t="n">
        <x:v>85</x:v>
      </x:c>
      <x:c r="D5" s="6" t="n">
        <x:v>100</x:v>
      </x:c>
      <x:c r="E5" s="6" t="n">
        <x:v>40</x:v>
      </x:c>
      <x:c r="F5" s="6" t="n">
        <x:v>60</x:v>
      </x:c>
      <x:c r="G5" s="7" t="n">
        <x:f>C5*0.55+D5*0.15+E5*0.15+F5*0.15</x:f>
        <x:v>76.75</x:v>
      </x:c>
      <x:c r="H5" s="6" t="n">
        <x:v>0.84</x:v>
      </x:c>
      <x:c r="I5" s="6" t="n">
        <x:v>0.79</x:v>
      </x:c>
      <x:c r="J5" s="6" t="n">
        <x:v>71.42857142857143</x:v>
      </x:c>
      <x:c r="K5" s="7" t="n">
        <x:f>(((H5-0.73)/(0.91-0.73))*100)*0.45+(((I5-0.64)/(0.84-0.64))*100)*0.25+J5*0.30</x:f>
        <x:v>67.67857142857143</x:v>
      </x:c>
      <x:c r="L5" s="6" t="n">
        <x:v>4</x:v>
      </x:c>
      <x:c r="M5" s="6" t="n">
        <x:v>100</x:v>
      </x:c>
      <x:c r="N5" s="7" t="n">
        <x:f>L5*0.75+M5*0.25</x:f>
        <x:v>28</x:v>
      </x:c>
      <x:c r="O5" s="6" t="n">
        <x:v>14</x:v>
      </x:c>
      <x:c r="P5" s="6" t="n">
        <x:v>50.98039215686274</x:v>
      </x:c>
      <x:c r="Q5" s="6" t="n">
        <x:v>44</x:v>
      </x:c>
      <x:c r="R5" s="6" t="n">
        <x:v>36</x:v>
      </x:c>
      <x:c r="S5" s="6" t="n">
        <x:v>0</x:v>
      </x:c>
      <x:c r="T5" s="7" t="n">
        <x:f>R5*0.70+S5*0.30</x:f>
        <x:v>25.2</x:v>
      </x:c>
      <x:c r="U5" s="6" t="n">
        <x:v>39.2</x:v>
      </x:c>
      <x:c r="V5" s="6" t="n">
        <x:v>30</x:v>
      </x:c>
      <x:c r="W5" s="6" t="n">
        <x:v>75.00000000000003</x:v>
      </x:c>
      <x:c r="X5" s="7" t="n">
        <x:f>V5*0.55+W5*0.45</x:f>
        <x:v>50.250000000000014</x:v>
      </x:c>
      <x:c r="Y5" s="6" t="n">
        <x:v>57.14285714285714</x:v>
      </x:c>
      <x:c r="Z5" s="2" t="inlineStr">
        <x:is>
          <x:t xml:space="preserve">Yes</x:t>
        </x:is>
      </x:c>
      <x:c r="AA5" s="2" t="inlineStr">
        <x:is>
          <x:t xml:space="preserve">No</x:t>
        </x:is>
      </x:c>
      <x:c r="AB5" s="7" t="n">
        <x:f>((IF(Z5="No",100,0))+(IF(AA5="Yes",100,0)))/2</x:f>
        <x:v>0</x:v>
      </x:c>
      <x:c r="AC5" s="7" t="n">
        <x:f>G5*Weights!$B$3+K5*Weights!$B$4+N5*Weights!$B$5+O5*Weights!$B$6+P5*Weights!$B$7+Q5*Weights!$B$8+T5*Weights!$B$9+U5*Weights!$B$10+X5*Weights!$B$11+Y5*Weights!$B$12+AB5*Weights!$B$13</x:f>
        <x:v>48.431039215686276</x:v>
      </x:c>
      <x:c r="AD5" s="2" t="n">
        <x:v>27</x:v>
      </x:c>
    </x:row>
    <x:row r="6">
      <x:c r="A6" s="2" t="inlineStr">
        <x:is>
          <x:t xml:space="preserve">Arkansas</x:t>
        </x:is>
      </x:c>
      <x:c r="B6" s="2" t="inlineStr">
        <x:is>
          <x:t xml:space="preserve">Total ban</x:t>
        </x:is>
      </x:c>
      <x:c r="C6" s="6" t="n">
        <x:v>0</x:v>
      </x:c>
      <x:c r="D6" s="6" t="n">
        <x:v>0</x:v>
      </x:c>
      <x:c r="E6" s="6" t="n">
        <x:v>0</x:v>
      </x:c>
      <x:c r="F6" s="6" t="n">
        <x:v>0</x:v>
      </x:c>
      <x:c r="G6" s="7" t="n">
        <x:f>C6*0.55+D6*0.15+E6*0.15+F6*0.15</x:f>
        <x:v>0</x:v>
      </x:c>
      <x:c r="H6" s="6" t="n">
        <x:v>0.82</x:v>
      </x:c>
      <x:c r="I6" s="6" t="n">
        <x:v>0.75</x:v>
      </x:c>
      <x:c r="J6" s="6" t="n">
        <x:v>83.67346938775511</x:v>
      </x:c>
      <x:c r="K6" s="7" t="n">
        <x:f>(((H6-0.73)/(0.91-0.73))*100)*0.45+(((I6-0.64)/(0.84-0.64))*100)*0.25+J6*0.30</x:f>
        <x:v>61.35204081632652</x:v>
      </x:c>
      <x:c r="L6" s="6" t="n">
        <x:v>28</x:v>
      </x:c>
      <x:c r="M6" s="6" t="n">
        <x:v>0</x:v>
      </x:c>
      <x:c r="N6" s="7" t="n">
        <x:f>L6*0.75+M6*0.25</x:f>
        <x:v>21</x:v>
      </x:c>
      <x:c r="O6" s="6" t="n">
        <x:v>8</x:v>
      </x:c>
      <x:c r="P6" s="6" t="n">
        <x:v>25.49019607843137</x:v>
      </x:c>
      <x:c r="Q6" s="6" t="n">
        <x:v>40</x:v>
      </x:c>
      <x:c r="R6" s="6" t="n">
        <x:v>2</x:v>
      </x:c>
      <x:c r="S6" s="6" t="n">
        <x:v>0</x:v>
      </x:c>
      <x:c r="T6" s="7" t="n">
        <x:f>R6*0.70+S6*0.30</x:f>
        <x:v>1.4</x:v>
      </x:c>
      <x:c r="U6" s="6" t="n">
        <x:v>3.6</x:v>
      </x:c>
      <x:c r="V6" s="6" t="n">
        <x:v>38</x:v>
      </x:c>
      <x:c r="W6" s="6" t="n">
        <x:v>55.00000000000001</x:v>
      </x:c>
      <x:c r="X6" s="7" t="n">
        <x:f>V6*0.55+W6*0.45</x:f>
        <x:v>45.650000000000006</x:v>
      </x:c>
      <x:c r="Y6" s="6" t="n">
        <x:v>0</x:v>
      </x:c>
      <x:c r="Z6" s="2" t="inlineStr">
        <x:is>
          <x:t xml:space="preserve">Yes</x:t>
        </x:is>
      </x:c>
      <x:c r="AA6" s="2" t="inlineStr">
        <x:is>
          <x:t xml:space="preserve">No</x:t>
        </x:is>
      </x:c>
      <x:c r="AB6" s="7" t="n">
        <x:f>((IF(Z6="No",100,0))+(IF(AA6="Yes",100,0)))/2</x:f>
        <x:v>0</x:v>
      </x:c>
      <x:c r="AC6" s="7" t="n">
        <x:f>G6*Weights!$B$3+K6*Weights!$B$4+N6*Weights!$B$5+O6*Weights!$B$6+P6*Weights!$B$7+Q6*Weights!$B$8+T6*Weights!$B$9+U6*Weights!$B$10+X6*Weights!$B$11+Y6*Weights!$B$12+AB6*Weights!$B$13</x:f>
        <x:v>22.266386954781908</x:v>
      </x:c>
      <x:c r="AD6" s="2" t="n">
        <x:v>43</x:v>
      </x:c>
    </x:row>
    <x:row r="7">
      <x:c r="A7" s="2" t="inlineStr">
        <x:is>
          <x:t xml:space="preserve">California</x:t>
        </x:is>
      </x:c>
      <x:c r="B7" s="2" t="inlineStr">
        <x:is>
          <x:t xml:space="preserve">Viability limit</x:t>
        </x:is>
      </x:c>
      <x:c r="C7" s="6" t="n">
        <x:v>85</x:v>
      </x:c>
      <x:c r="D7" s="6" t="n">
        <x:v>100</x:v>
      </x:c>
      <x:c r="E7" s="6" t="n">
        <x:v>100</x:v>
      </x:c>
      <x:c r="F7" s="6" t="n">
        <x:v>100</x:v>
      </x:c>
      <x:c r="G7" s="7" t="n">
        <x:f>C7*0.55+D7*0.15+E7*0.15+F7*0.15</x:f>
        <x:v>91.75</x:v>
      </x:c>
      <x:c r="H7" s="6" t="n">
        <x:v>0.88</x:v>
      </x:c>
      <x:c r="I7" s="6" t="n">
        <x:v>0.77</x:v>
      </x:c>
      <x:c r="J7" s="6" t="n">
        <x:v>91.83673469387756</x:v>
      </x:c>
      <x:c r="K7" s="7" t="n">
        <x:f>(((H7-0.73)/(0.91-0.73))*100)*0.45+(((I7-0.64)/(0.84-0.64))*100)*0.25+J7*0.30</x:f>
        <x:v>81.30102040816327</x:v>
      </x:c>
      <x:c r="L7" s="6" t="n">
        <x:v>16</x:v>
      </x:c>
      <x:c r="M7" s="6" t="n">
        <x:v>100</x:v>
      </x:c>
      <x:c r="N7" s="7" t="n">
        <x:f>L7*0.75+M7*0.25</x:f>
        <x:v>37</x:v>
      </x:c>
      <x:c r="O7" s="6" t="n">
        <x:v>56.00000000000001</x:v>
      </x:c>
      <x:c r="P7" s="6" t="n">
        <x:v>98.0392156862745</x:v>
      </x:c>
      <x:c r="Q7" s="6" t="n">
        <x:v>92</x:v>
      </x:c>
      <x:c r="R7" s="6" t="n">
        <x:v>74</x:v>
      </x:c>
      <x:c r="S7" s="6" t="n">
        <x:v>100</x:v>
      </x:c>
      <x:c r="T7" s="7" t="n">
        <x:f>R7*0.70+S7*0.30</x:f>
        <x:v>81.8</x:v>
      </x:c>
      <x:c r="U7" s="6" t="n">
        <x:v>98.40000000000001</x:v>
      </x:c>
      <x:c r="V7" s="6" t="n">
        <x:v>22</x:v>
      </x:c>
      <x:c r="W7" s="6" t="n">
        <x:v>65.00000000000001</x:v>
      </x:c>
      <x:c r="X7" s="7" t="n">
        <x:f>V7*0.55+W7*0.45</x:f>
        <x:v>41.35000000000001</x:v>
      </x:c>
      <x:c r="Y7" s="6" t="n">
        <x:v>63.26530612244898</x:v>
      </x:c>
      <x:c r="Z7" s="2" t="inlineStr">
        <x:is>
          <x:t xml:space="preserve">No</x:t>
        </x:is>
      </x:c>
      <x:c r="AA7" s="2" t="inlineStr">
        <x:is>
          <x:t xml:space="preserve">Yes</x:t>
        </x:is>
      </x:c>
      <x:c r="AB7" s="7" t="n">
        <x:f>((IF(Z7="No",100,0))+(IF(AA7="Yes",100,0)))/2</x:f>
        <x:v>100</x:v>
      </x:c>
      <x:c r="AC7" s="7" t="n">
        <x:f>G7*Weights!$B$3+K7*Weights!$B$4+N7*Weights!$B$5+O7*Weights!$B$6+P7*Weights!$B$7+Q7*Weights!$B$8+T7*Weights!$B$9+U7*Weights!$B$10+X7*Weights!$B$11+Y7*Weights!$B$12+AB7*Weights!$B$13</x:f>
        <x:v>77.5554113645458</x:v>
      </x:c>
      <x:c r="AD7" s="2" t="n">
        <x:v>13</x:v>
      </x:c>
    </x:row>
    <x:row r="8">
      <x:c r="A8" s="2" t="inlineStr">
        <x:is>
          <x:t xml:space="preserve">Colorado</x:t>
        </x:is>
      </x:c>
      <x:c r="B8" s="2" t="inlineStr">
        <x:is>
          <x:t xml:space="preserve">No gestational-duration ban</x:t>
        </x:is>
      </x:c>
      <x:c r="C8" s="6" t="n">
        <x:v>100</x:v>
      </x:c>
      <x:c r="D8" s="6" t="n">
        <x:v>100</x:v>
      </x:c>
      <x:c r="E8" s="6" t="n">
        <x:v>100</x:v>
      </x:c>
      <x:c r="F8" s="6" t="n">
        <x:v>100</x:v>
      </x:c>
      <x:c r="G8" s="7" t="n">
        <x:f>C8*0.55+D8*0.15+E8*0.15+F8*0.15</x:f>
        <x:v>100</x:v>
      </x:c>
      <x:c r="H8" s="6" t="n">
        <x:v>0.85</x:v>
      </x:c>
      <x:c r="I8" s="6" t="n">
        <x:v>0.75</x:v>
      </x:c>
      <x:c r="J8" s="6" t="n">
        <x:v>57.14285714285714</x:v>
      </x:c>
      <x:c r="K8" s="7" t="n">
        <x:f>(((H8-0.73)/(0.91-0.73))*100)*0.45+(((I8-0.64)/(0.84-0.64))*100)*0.25+J8*0.30</x:f>
        <x:v>60.89285714285714</x:v>
      </x:c>
      <x:c r="L8" s="6" t="n">
        <x:v>52</x:v>
      </x:c>
      <x:c r="M8" s="6" t="n">
        <x:v>0</x:v>
      </x:c>
      <x:c r="N8" s="7" t="n">
        <x:f>L8*0.75+M8*0.25</x:f>
        <x:v>39</x:v>
      </x:c>
      <x:c r="O8" s="6" t="n">
        <x:v>68</x:v>
      </x:c>
      <x:c r="P8" s="6" t="n">
        <x:v>82.35294117647058</x:v>
      </x:c>
      <x:c r="Q8" s="6" t="n">
        <x:v>48</x:v>
      </x:c>
      <x:c r="R8" s="6" t="n">
        <x:v>66</x:v>
      </x:c>
      <x:c r="S8" s="6" t="n">
        <x:v>100</x:v>
      </x:c>
      <x:c r="T8" s="7" t="n">
        <x:f>R8*0.70+S8*0.30</x:f>
        <x:v>76.19999999999999</x:v>
      </x:c>
      <x:c r="U8" s="6" t="n">
        <x:v>100</x:v>
      </x:c>
      <x:c r="V8" s="6" t="n">
        <x:v>66</x:v>
      </x:c>
      <x:c r="W8" s="6" t="n">
        <x:v>55.00000000000001</x:v>
      </x:c>
      <x:c r="X8" s="7" t="n">
        <x:f>V8*0.55+W8*0.45</x:f>
        <x:v>61.05000000000001</x:v>
      </x:c>
      <x:c r="Y8" s="6" t="n">
        <x:v>61.22448979591837</x:v>
      </x:c>
      <x:c r="Z8" s="2" t="inlineStr">
        <x:is>
          <x:t xml:space="preserve">No</x:t>
        </x:is>
      </x:c>
      <x:c r="AA8" s="2" t="inlineStr">
        <x:is>
          <x:t xml:space="preserve">Yes</x:t>
        </x:is>
      </x:c>
      <x:c r="AB8" s="7" t="n">
        <x:f>((IF(Z8="No",100,0))+(IF(AA8="Yes",100,0)))/2</x:f>
        <x:v>100</x:v>
      </x:c>
      <x:c r="AC8" s="7" t="n">
        <x:f>G8*Weights!$B$3+K8*Weights!$B$4+N8*Weights!$B$5+O8*Weights!$B$6+P8*Weights!$B$7+Q8*Weights!$B$8+T8*Weights!$B$9+U8*Weights!$B$10+X8*Weights!$B$11+Y8*Weights!$B$12+AB8*Weights!$B$13</x:f>
        <x:v>72.27849819927971</x:v>
      </x:c>
      <x:c r="AD8" s="2" t="n">
        <x:v>15</x:v>
      </x:c>
    </x:row>
    <x:row r="9">
      <x:c r="A9" s="2" t="inlineStr">
        <x:is>
          <x:t xml:space="preserve">Connecticut</x:t>
        </x:is>
      </x:c>
      <x:c r="B9" s="2" t="inlineStr">
        <x:is>
          <x:t xml:space="preserve">Viability limit</x:t>
        </x:is>
      </x:c>
      <x:c r="C9" s="6" t="n">
        <x:v>85</x:v>
      </x:c>
      <x:c r="D9" s="6" t="n">
        <x:v>100</x:v>
      </x:c>
      <x:c r="E9" s="6" t="n">
        <x:v>100</x:v>
      </x:c>
      <x:c r="F9" s="6" t="n">
        <x:v>100</x:v>
      </x:c>
      <x:c r="G9" s="7" t="n">
        <x:f>C9*0.55+D9*0.15+E9*0.15+F9*0.15</x:f>
        <x:v>91.75</x:v>
      </x:c>
      <x:c r="H9" s="6" t="n">
        <x:v>0.83</x:v>
      </x:c>
      <x:c r="I9" s="6" t="n">
        <x:v>0.75</x:v>
      </x:c>
      <x:c r="J9" s="6" t="n">
        <x:v>67.3469387755102</x:v>
      </x:c>
      <x:c r="K9" s="7" t="n">
        <x:f>(((H9-0.73)/(0.91-0.73))*100)*0.45+(((I9-0.64)/(0.84-0.64))*100)*0.25+J9*0.30</x:f>
        <x:v>58.95408163265304</x:v>
      </x:c>
      <x:c r="L9" s="6" t="n">
        <x:v>100</x:v>
      </x:c>
      <x:c r="M9" s="6" t="n">
        <x:v>0</x:v>
      </x:c>
      <x:c r="N9" s="7" t="n">
        <x:f>L9*0.75+M9*0.25</x:f>
        <x:v>75</x:v>
      </x:c>
      <x:c r="O9" s="6" t="n">
        <x:v>94</x:v>
      </x:c>
      <x:c r="P9" s="6" t="n">
        <x:v>86.27450980392157</x:v>
      </x:c>
      <x:c r="Q9" s="6" t="n">
        <x:v>86</x:v>
      </x:c>
      <x:c r="R9" s="6" t="n">
        <x:v>96</x:v>
      </x:c>
      <x:c r="S9" s="6" t="n">
        <x:v>100</x:v>
      </x:c>
      <x:c r="T9" s="7" t="n">
        <x:f>R9*0.70+S9*0.30</x:f>
        <x:v>97.19999999999999</x:v>
      </x:c>
      <x:c r="U9" s="6" t="n">
        <x:v>92.40000000000001</x:v>
      </x:c>
      <x:c r="V9" s="6" t="n">
        <x:v>98</x:v>
      </x:c>
      <x:c r="W9" s="6" t="n">
        <x:v>55.00000000000001</x:v>
      </x:c>
      <x:c r="X9" s="7" t="n">
        <x:f>V9*0.55+W9*0.45</x:f>
        <x:v>78.65</x:v>
      </x:c>
      <x:c r="Y9" s="6" t="n">
        <x:v>48.97959183673469</x:v>
      </x:c>
      <x:c r="Z9" s="2" t="inlineStr">
        <x:is>
          <x:t xml:space="preserve">No</x:t>
        </x:is>
      </x:c>
      <x:c r="AA9" s="2" t="inlineStr">
        <x:is>
          <x:t xml:space="preserve">Yes</x:t>
        </x:is>
      </x:c>
      <x:c r="AB9" s="7" t="n">
        <x:f>((IF(Z9="No",100,0))+(IF(AA9="Yes",100,0)))/2</x:f>
        <x:v>100</x:v>
      </x:c>
      <x:c r="AC9" s="7" t="n">
        <x:f>G9*Weights!$B$3+K9*Weights!$B$4+N9*Weights!$B$5+O9*Weights!$B$6+P9*Weights!$B$7+Q9*Weights!$B$8+T9*Weights!$B$9+U9*Weights!$B$10+X9*Weights!$B$11+Y9*Weights!$B$12+AB9*Weights!$B$13</x:f>
        <x:v>82.31477751100441</x:v>
      </x:c>
      <x:c r="AD9" s="2" t="n">
        <x:v>6</x:v>
      </x:c>
    </x:row>
    <x:row r="10">
      <x:c r="A10" s="2" t="inlineStr">
        <x:is>
          <x:t xml:space="preserve">Delaware</x:t>
        </x:is>
      </x:c>
      <x:c r="B10" s="2" t="inlineStr">
        <x:is>
          <x:t xml:space="preserve">Viability limit</x:t>
        </x:is>
      </x:c>
      <x:c r="C10" s="6" t="n">
        <x:v>85</x:v>
      </x:c>
      <x:c r="D10" s="6" t="n">
        <x:v>100</x:v>
      </x:c>
      <x:c r="E10" s="6" t="n">
        <x:v>100</x:v>
      </x:c>
      <x:c r="F10" s="6" t="n">
        <x:v>100</x:v>
      </x:c>
      <x:c r="G10" s="7" t="n">
        <x:f>C10*0.55+D10*0.15+E10*0.15+F10*0.15</x:f>
        <x:v>91.75</x:v>
      </x:c>
      <x:c r="H10" s="6" t="n">
        <x:v>0.88</x:v>
      </x:c>
      <x:c r="I10" s="6" t="n">
        <x:v>0.82</x:v>
      </x:c>
      <x:c r="J10" s="6" t="n">
        <x:v>18.36734693877551</x:v>
      </x:c>
      <x:c r="K10" s="7" t="n">
        <x:f>(((H10-0.73)/(0.91-0.73))*100)*0.45+(((I10-0.64)/(0.84-0.64))*100)*0.25+J10*0.30</x:f>
        <x:v>65.51020408163265</x:v>
      </x:c>
      <x:c r="L10" s="6" t="n">
        <x:v>74</x:v>
      </x:c>
      <x:c r="M10" s="6" t="n">
        <x:v>100</x:v>
      </x:c>
      <x:c r="N10" s="7" t="n">
        <x:f>L10*0.75+M10*0.25</x:f>
        <x:v>80.5</x:v>
      </x:c>
      <x:c r="O10" s="6" t="n">
        <x:v>54</x:v>
      </x:c>
      <x:c r="P10" s="6" t="n">
        <x:v>68.62745098039215</x:v>
      </x:c>
      <x:c r="Q10" s="6" t="n">
        <x:v>20</x:v>
      </x:c>
      <x:c r="R10" s="6" t="n">
        <x:v>72</x:v>
      </x:c>
      <x:c r="S10" s="6" t="n">
        <x:v>0</x:v>
      </x:c>
      <x:c r="T10" s="7" t="n">
        <x:f>R10*0.70+S10*0.30</x:f>
        <x:v>50.4</x:v>
      </x:c>
      <x:c r="U10" s="6" t="n">
        <x:v>80</x:v>
      </x:c>
      <x:c r="V10" s="6" t="n">
        <x:v>68</x:v>
      </x:c>
      <x:c r="W10" s="6" t="n">
        <x:v>89.99999999999999</x:v>
      </x:c>
      <x:c r="X10" s="7" t="n">
        <x:f>V10*0.55+W10*0.45</x:f>
        <x:v>77.9</x:v>
      </x:c>
      <x:c r="Y10" s="6" t="n">
        <x:v>91.83673469387756</x:v>
      </x:c>
      <x:c r="Z10" s="2" t="inlineStr">
        <x:is>
          <x:t xml:space="preserve">No</x:t>
        </x:is>
      </x:c>
      <x:c r="AA10" s="2" t="inlineStr">
        <x:is>
          <x:t xml:space="preserve">Yes</x:t>
        </x:is>
      </x:c>
      <x:c r="AB10" s="7" t="n">
        <x:f>((IF(Z10="No",100,0))+(IF(AA10="Yes",100,0)))/2</x:f>
        <x:v>100</x:v>
      </x:c>
      <x:c r="AC10" s="7" t="n">
        <x:f>G10*Weights!$B$3+K10*Weights!$B$4+N10*Weights!$B$5+O10*Weights!$B$6+P10*Weights!$B$7+Q10*Weights!$B$8+T10*Weights!$B$9+U10*Weights!$B$10+X10*Weights!$B$11+Y10*Weights!$B$12+AB10*Weights!$B$13</x:f>
        <x:v>69.44931652661064</x:v>
      </x:c>
      <x:c r="AD10" s="2" t="n">
        <x:v>16</x:v>
      </x:c>
    </x:row>
    <x:row r="11">
      <x:c r="A11" s="2" t="inlineStr">
        <x:is>
          <x:t xml:space="preserve">Florida</x:t>
        </x:is>
      </x:c>
      <x:c r="B11" s="2" t="inlineStr">
        <x:is>
          <x:t xml:space="preserve">6-week ban</x:t>
        </x:is>
      </x:c>
      <x:c r="C11" s="6" t="n">
        <x:v>10</x:v>
      </x:c>
      <x:c r="D11" s="6" t="n">
        <x:v>0</x:v>
      </x:c>
      <x:c r="E11" s="6" t="n">
        <x:v>0</x:v>
      </x:c>
      <x:c r="F11" s="6" t="n">
        <x:v>60</x:v>
      </x:c>
      <x:c r="G11" s="7" t="n">
        <x:f>C11*0.55+D11*0.15+E11*0.15+F11*0.15</x:f>
        <x:v>14.5</x:v>
      </x:c>
      <x:c r="H11" s="6" t="n">
        <x:v>0.84</x:v>
      </x:c>
      <x:c r="I11" s="6" t="n">
        <x:v>0.79</x:v>
      </x:c>
      <x:c r="J11" s="6" t="n">
        <x:v>42.85714285714285</x:v>
      </x:c>
      <x:c r="K11" s="7" t="n">
        <x:f>(((H11-0.73)/(0.91-0.73))*100)*0.45+(((I11-0.64)/(0.84-0.64))*100)*0.25+J11*0.30</x:f>
        <x:v>59.107142857142854</x:v>
      </x:c>
      <x:c r="L11" s="6" t="n">
        <x:v>30</x:v>
      </x:c>
      <x:c r="M11" s="6" t="n">
        <x:v>0</x:v>
      </x:c>
      <x:c r="N11" s="7" t="n">
        <x:f>L11*0.75+M11*0.25</x:f>
        <x:v>22.5</x:v>
      </x:c>
      <x:c r="O11" s="6" t="n">
        <x:v>24</x:v>
      </x:c>
      <x:c r="P11" s="6" t="n">
        <x:v>43.13725490196079</x:v>
      </x:c>
      <x:c r="Q11" s="6" t="n">
        <x:v>8</x:v>
      </x:c>
      <x:c r="R11" s="6" t="n">
        <x:v>38</x:v>
      </x:c>
      <x:c r="S11" s="6" t="n">
        <x:v>0</x:v>
      </x:c>
      <x:c r="T11" s="7" t="n">
        <x:f>R11*0.70+S11*0.30</x:f>
        <x:v>26.599999999999998</x:v>
      </x:c>
      <x:c r="U11" s="6" t="n">
        <x:v>17.6</x:v>
      </x:c>
      <x:c r="V11" s="6" t="n">
        <x:v>50</x:v>
      </x:c>
      <x:c r="W11" s="6" t="n">
        <x:v>75.00000000000003</x:v>
      </x:c>
      <x:c r="X11" s="7" t="n">
        <x:f>V11*0.55+W11*0.45</x:f>
        <x:v>61.250000000000014</x:v>
      </x:c>
      <x:c r="Y11" s="6" t="n">
        <x:v>59.18367346938776</x:v>
      </x:c>
      <x:c r="Z11" s="2" t="inlineStr">
        <x:is>
          <x:t xml:space="preserve">No</x:t>
        </x:is>
      </x:c>
      <x:c r="AA11" s="2" t="inlineStr">
        <x:is>
          <x:t xml:space="preserve">No</x:t>
        </x:is>
      </x:c>
      <x:c r="AB11" s="7" t="n">
        <x:f>((IF(Z11="No",100,0))+(IF(AA11="Yes",100,0)))/2</x:f>
        <x:v>50</x:v>
      </x:c>
      <x:c r="AC11" s="7" t="n">
        <x:f>G11*Weights!$B$3+K11*Weights!$B$4+N11*Weights!$B$5+O11*Weights!$B$6+P11*Weights!$B$7+Q11*Weights!$B$8+T11*Weights!$B$9+U11*Weights!$B$10+X11*Weights!$B$11+Y11*Weights!$B$12+AB11*Weights!$B$13</x:f>
        <x:v>31.410684673869547</x:v>
      </x:c>
      <x:c r="AD11" s="2" t="n">
        <x:v>38</x:v>
      </x:c>
    </x:row>
    <x:row r="12">
      <x:c r="A12" s="2" t="inlineStr">
        <x:is>
          <x:t xml:space="preserve">Georgia</x:t>
        </x:is>
      </x:c>
      <x:c r="B12" s="2" t="inlineStr">
        <x:is>
          <x:t xml:space="preserve">6-week ban</x:t>
        </x:is>
      </x:c>
      <x:c r="C12" s="6" t="n">
        <x:v>10</x:v>
      </x:c>
      <x:c r="D12" s="6" t="n">
        <x:v>0</x:v>
      </x:c>
      <x:c r="E12" s="6" t="n">
        <x:v>0</x:v>
      </x:c>
      <x:c r="F12" s="6" t="n">
        <x:v>60</x:v>
      </x:c>
      <x:c r="G12" s="7" t="n">
        <x:f>C12*0.55+D12*0.15+E12*0.15+F12*0.15</x:f>
        <x:v>14.5</x:v>
      </x:c>
      <x:c r="H12" s="6" t="n">
        <x:v>0.8100000000000001</x:v>
      </x:c>
      <x:c r="I12" s="6" t="n">
        <x:v>0.76</x:v>
      </x:c>
      <x:c r="J12" s="6" t="n">
        <x:v>14.28571428571428</x:v>
      </x:c>
      <x:c r="K12" s="7" t="n">
        <x:f>(((H12-0.73)/(0.91-0.73))*100)*0.45+(((I12-0.64)/(0.84-0.64))*100)*0.25+J12*0.30</x:f>
        <x:v>39.2857142857143</x:v>
      </x:c>
      <x:c r="L12" s="6" t="n">
        <x:v>40</x:v>
      </x:c>
      <x:c r="M12" s="6" t="n">
        <x:v>100</x:v>
      </x:c>
      <x:c r="N12" s="7" t="n">
        <x:f>L12*0.75+M12*0.25</x:f>
        <x:v>55</x:v>
      </x:c>
      <x:c r="O12" s="6" t="n">
        <x:v>10</x:v>
      </x:c>
      <x:c r="P12" s="6" t="n">
        <x:v>5.88235294117647</x:v>
      </x:c>
      <x:c r="Q12" s="6" t="n">
        <x:v>0</x:v>
      </x:c>
      <x:c r="R12" s="6" t="n">
        <x:v>18</x:v>
      </x:c>
      <x:c r="S12" s="6" t="n">
        <x:v>0</x:v>
      </x:c>
      <x:c r="T12" s="7" t="n">
        <x:f>R12*0.70+S12*0.30</x:f>
        <x:v>12.6</x:v>
      </x:c>
      <x:c r="U12" s="6" t="n">
        <x:v>25.2</x:v>
      </x:c>
      <x:c r="V12" s="6" t="n">
        <x:v>80</x:v>
      </x:c>
      <x:c r="W12" s="6" t="n">
        <x:v>60.00000000000001</x:v>
      </x:c>
      <x:c r="X12" s="7" t="n">
        <x:f>V12*0.55+W12*0.45</x:f>
        <x:v>71</x:v>
      </x:c>
      <x:c r="Y12" s="6" t="n">
        <x:v>20.40816326530612</x:v>
      </x:c>
      <x:c r="Z12" s="2" t="inlineStr">
        <x:is>
          <x:t xml:space="preserve">Yes</x:t>
        </x:is>
      </x:c>
      <x:c r="AA12" s="2" t="inlineStr">
        <x:is>
          <x:t xml:space="preserve">No</x:t>
        </x:is>
      </x:c>
      <x:c r="AB12" s="7" t="n">
        <x:f>((IF(Z12="No",100,0))+(IF(AA12="Yes",100,0)))/2</x:f>
        <x:v>0</x:v>
      </x:c>
      <x:c r="AC12" s="7" t="n">
        <x:f>G12*Weights!$B$3+K12*Weights!$B$4+N12*Weights!$B$5+O12*Weights!$B$6+P12*Weights!$B$7+Q12*Weights!$B$8+T12*Weights!$B$9+U12*Weights!$B$10+X12*Weights!$B$11+Y12*Weights!$B$12+AB12*Weights!$B$13</x:f>
        <x:v>23.927827130852346</x:v>
      </x:c>
      <x:c r="AD12" s="2" t="n">
        <x:v>42</x:v>
      </x:c>
    </x:row>
    <x:row r="13">
      <x:c r="A13" s="2" t="inlineStr">
        <x:is>
          <x:t xml:space="preserve">Hawaii</x:t>
        </x:is>
      </x:c>
      <x:c r="B13" s="2" t="inlineStr">
        <x:is>
          <x:t xml:space="preserve">Viability limit</x:t>
        </x:is>
      </x:c>
      <x:c r="C13" s="6" t="n">
        <x:v>85</x:v>
      </x:c>
      <x:c r="D13" s="6" t="n">
        <x:v>100</x:v>
      </x:c>
      <x:c r="E13" s="6" t="n">
        <x:v>100</x:v>
      </x:c>
      <x:c r="F13" s="6" t="n">
        <x:v>100</x:v>
      </x:c>
      <x:c r="G13" s="7" t="n">
        <x:f>C13*0.55+D13*0.15+E13*0.15+F13*0.15</x:f>
        <x:v>91.75</x:v>
      </x:c>
      <x:c r="H13" s="6" t="n">
        <x:v>0.88</x:v>
      </x:c>
      <x:c r="I13" s="6" t="n">
        <x:v>0.78</x:v>
      </x:c>
      <x:c r="J13" s="6" t="n">
        <x:v>100</x:v>
      </x:c>
      <x:c r="K13" s="7" t="n">
        <x:f>(((H13-0.73)/(0.91-0.73))*100)*0.45+(((I13-0.64)/(0.84-0.64))*100)*0.25+J13*0.30</x:f>
        <x:v>85</x:v>
      </x:c>
      <x:c r="L13" s="6" t="n">
        <x:v>48</x:v>
      </x:c>
      <x:c r="M13" s="6" t="n">
        <x:v>100</x:v>
      </x:c>
      <x:c r="N13" s="7" t="n">
        <x:f>L13*0.75+M13*0.25</x:f>
        <x:v>61</x:v>
      </x:c>
      <x:c r="O13" s="6" t="n">
        <x:v>84</x:v>
      </x:c>
      <x:c r="P13" s="6" t="n">
        <x:v>74.50980392156863</x:v>
      </x:c>
      <x:c r="Q13" s="6" t="n">
        <x:v>72</x:v>
      </x:c>
      <x:c r="R13" s="6" t="n">
        <x:v>86</x:v>
      </x:c>
      <x:c r="S13" s="6" t="n">
        <x:v>100</x:v>
      </x:c>
      <x:c r="T13" s="7" t="n">
        <x:f>R13*0.70+S13*0.30</x:f>
        <x:v>90.19999999999999</x:v>
      </x:c>
      <x:c r="U13" s="6" t="n">
        <x:v>82.8</x:v>
      </x:c>
      <x:c r="V13" s="6" t="n">
        <x:v>12</x:v>
      </x:c>
      <x:c r="W13" s="6" t="n">
        <x:v>70.00000000000001</x:v>
      </x:c>
      <x:c r="X13" s="7" t="n">
        <x:f>V13*0.55+W13*0.45</x:f>
        <x:v>38.10000000000001</x:v>
      </x:c>
      <x:c r="Y13" s="6" t="n">
        <x:v>100</x:v>
      </x:c>
      <x:c r="Z13" s="2" t="inlineStr">
        <x:is>
          <x:t xml:space="preserve">Yes</x:t>
        </x:is>
      </x:c>
      <x:c r="AA13" s="2" t="inlineStr">
        <x:is>
          <x:t xml:space="preserve">Yes</x:t>
        </x:is>
      </x:c>
      <x:c r="AB13" s="7" t="n">
        <x:f>((IF(Z13="No",100,0))+(IF(AA13="Yes",100,0)))/2</x:f>
        <x:v>50</x:v>
      </x:c>
      <x:c r="AC13" s="7" t="n">
        <x:f>G13*Weights!$B$3+K13*Weights!$B$4+N13*Weights!$B$5+O13*Weights!$B$6+P13*Weights!$B$7+Q13*Weights!$B$8+T13*Weights!$B$9+U13*Weights!$B$10+X13*Weights!$B$11+Y13*Weights!$B$12+AB13*Weights!$B$13</x:f>
        <x:v>79.28898039215686</x:v>
      </x:c>
      <x:c r="AD13" s="2" t="n">
        <x:v>8</x:v>
      </x:c>
    </x:row>
    <x:row r="14">
      <x:c r="A14" s="2" t="inlineStr">
        <x:is>
          <x:t xml:space="preserve">Idaho</x:t>
        </x:is>
      </x:c>
      <x:c r="B14" s="2" t="inlineStr">
        <x:is>
          <x:t xml:space="preserve">Total ban</x:t>
        </x:is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7" t="n">
        <x:f>C14*0.55+D14*0.15+E14*0.15+F14*0.15</x:f>
        <x:v>0</x:v>
      </x:c>
      <x:c r="H14" s="6" t="n">
        <x:v>0.76</x:v>
      </x:c>
      <x:c r="I14" s="6" t="n">
        <x:v>0.64</x:v>
      </x:c>
      <x:c r="J14" s="6" t="n">
        <x:v>0</x:v>
      </x:c>
      <x:c r="K14" s="7" t="n">
        <x:f>(((H14-0.73)/(0.91-0.73))*100)*0.45+(((I14-0.64)/(0.84-0.64))*100)*0.25+J14*0.30</x:f>
        <x:v>7.500000000000005</x:v>
      </x:c>
      <x:c r="L14" s="6" t="n">
        <x:v>10</x:v>
      </x:c>
      <x:c r="M14" s="6" t="n">
        <x:v>100</x:v>
      </x:c>
      <x:c r="N14" s="7" t="n">
        <x:f>L14*0.75+M14*0.25</x:f>
        <x:v>32.5</x:v>
      </x:c>
      <x:c r="O14" s="6" t="n">
        <x:v>48</x:v>
      </x:c>
      <x:c r="P14" s="6" t="n">
        <x:v>31.37254901960784</x:v>
      </x:c>
      <x:c r="Q14" s="6" t="n">
        <x:v>68</x:v>
      </x:c>
      <x:c r="R14" s="6" t="n">
        <x:v>42</x:v>
      </x:c>
      <x:c r="S14" s="6" t="n">
        <x:v>0</x:v>
      </x:c>
      <x:c r="T14" s="7" t="n">
        <x:f>R14*0.70+S14*0.30</x:f>
        <x:v>29.4</x:v>
      </x:c>
      <x:c r="U14" s="6" t="n">
        <x:v>4.399999999999999</x:v>
      </x:c>
      <x:c r="V14" s="6" t="n">
        <x:v>6</x:v>
      </x:c>
      <x:c r="W14" s="6" t="n">
        <x:v>0</x:v>
      </x:c>
      <x:c r="X14" s="7" t="n">
        <x:f>V14*0.55+W14*0.45</x:f>
        <x:v>3.3000000000000003</x:v>
      </x:c>
      <x:c r="Y14" s="6" t="n">
        <x:v>4.081632653061225</x:v>
      </x:c>
      <x:c r="Z14" s="2" t="inlineStr">
        <x:is>
          <x:t xml:space="preserve">Yes</x:t>
        </x:is>
      </x:c>
      <x:c r="AA14" s="2" t="inlineStr">
        <x:is>
          <x:t xml:space="preserve">No</x:t>
        </x:is>
      </x:c>
      <x:c r="AB14" s="7" t="n">
        <x:f>((IF(Z14="No",100,0))+(IF(AA14="Yes",100,0)))/2</x:f>
        <x:v>0</x:v>
      </x:c>
      <x:c r="AC14" s="7" t="n">
        <x:f>G14*Weights!$B$3+K14*Weights!$B$4+N14*Weights!$B$5+O14*Weights!$B$6+P14*Weights!$B$7+Q14*Weights!$B$8+T14*Weights!$B$9+U14*Weights!$B$10+X14*Weights!$B$11+Y14*Weights!$B$12+AB14*Weights!$B$13</x:f>
        <x:v>21.45688755502201</x:v>
      </x:c>
      <x:c r="AD14" s="2" t="n">
        <x:v>44</x:v>
      </x:c>
    </x:row>
    <x:row r="15">
      <x:c r="A15" s="2" t="inlineStr">
        <x:is>
          <x:t xml:space="preserve">Illinois</x:t>
        </x:is>
      </x:c>
      <x:c r="B15" s="2" t="inlineStr">
        <x:is>
          <x:t xml:space="preserve">Viability limit</x:t>
        </x:is>
      </x:c>
      <x:c r="C15" s="6" t="n">
        <x:v>85</x:v>
      </x:c>
      <x:c r="D15" s="6" t="n">
        <x:v>100</x:v>
      </x:c>
      <x:c r="E15" s="6" t="n">
        <x:v>100</x:v>
      </x:c>
      <x:c r="F15" s="6" t="n">
        <x:v>100</x:v>
      </x:c>
      <x:c r="G15" s="7" t="n">
        <x:f>C15*0.55+D15*0.15+E15*0.15+F15*0.15</x:f>
        <x:v>91.75</x:v>
      </x:c>
      <x:c r="H15" s="6" t="n">
        <x:v>0.83</x:v>
      </x:c>
      <x:c r="I15" s="6" t="n">
        <x:v>0.74</x:v>
      </x:c>
      <x:c r="J15" s="6" t="n">
        <x:v>89.79591836734694</x:v>
      </x:c>
      <x:c r="K15" s="7" t="n">
        <x:f>(((H15-0.73)/(0.91-0.73))*100)*0.45+(((I15-0.64)/(0.84-0.64))*100)*0.25+J15*0.30</x:f>
        <x:v>64.43877551020407</x:v>
      </x:c>
      <x:c r="L15" s="6" t="n">
        <x:v>84</x:v>
      </x:c>
      <x:c r="M15" s="6" t="n">
        <x:v>100</x:v>
      </x:c>
      <x:c r="N15" s="7" t="n">
        <x:f>L15*0.75+M15*0.25</x:f>
        <x:v>88</x:v>
      </x:c>
      <x:c r="O15" s="6" t="n">
        <x:v>57.99999999999999</x:v>
      </x:c>
      <x:c r="P15" s="6" t="n">
        <x:v>90.19607843137256</x:v>
      </x:c>
      <x:c r="Q15" s="6" t="n">
        <x:v>54</x:v>
      </x:c>
      <x:c r="R15" s="6" t="n">
        <x:v>68</x:v>
      </x:c>
      <x:c r="S15" s="6" t="n">
        <x:v>100</x:v>
      </x:c>
      <x:c r="T15" s="7" t="n">
        <x:f>R15*0.70+S15*0.30</x:f>
        <x:v>77.6</x:v>
      </x:c>
      <x:c r="U15" s="6" t="n">
        <x:v>96.8</x:v>
      </x:c>
      <x:c r="V15" s="6" t="n">
        <x:v>86</x:v>
      </x:c>
      <x:c r="W15" s="6" t="n">
        <x:v>50</x:v>
      </x:c>
      <x:c r="X15" s="7" t="n">
        <x:f>V15*0.55+W15*0.45</x:f>
        <x:v>69.80000000000001</x:v>
      </x:c>
      <x:c r="Y15" s="6" t="n">
        <x:v>69.38775510204081</x:v>
      </x:c>
      <x:c r="Z15" s="2" t="inlineStr">
        <x:is>
          <x:t xml:space="preserve">No</x:t>
        </x:is>
      </x:c>
      <x:c r="AA15" s="2" t="inlineStr">
        <x:is>
          <x:t xml:space="preserve">Yes</x:t>
        </x:is>
      </x:c>
      <x:c r="AB15" s="7" t="n">
        <x:f>((IF(Z15="No",100,0))+(IF(AA15="Yes",100,0)))/2</x:f>
        <x:v>100</x:v>
      </x:c>
      <x:c r="AC15" s="7" t="n">
        <x:f>G15*Weights!$B$3+K15*Weights!$B$4+N15*Weights!$B$5+O15*Weights!$B$6+P15*Weights!$B$7+Q15*Weights!$B$8+T15*Weights!$B$9+U15*Weights!$B$10+X15*Weights!$B$11+Y15*Weights!$B$12+AB15*Weights!$B$13</x:f>
        <x:v>77.8443425370148</x:v>
      </x:c>
      <x:c r="AD15" s="2" t="n">
        <x:v>12</x:v>
      </x:c>
    </x:row>
    <x:row r="16">
      <x:c r="A16" s="2" t="inlineStr">
        <x:is>
          <x:t xml:space="preserve">Indiana</x:t>
        </x:is>
      </x:c>
      <x:c r="B16" s="2" t="inlineStr">
        <x:is>
          <x:t xml:space="preserve">Total ban</x:t>
        </x:is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7" t="n">
        <x:f>C16*0.55+D16*0.15+E16*0.15+F16*0.15</x:f>
        <x:v>0</x:v>
      </x:c>
      <x:c r="H16" s="6" t="n">
        <x:v>0.82</x:v>
      </x:c>
      <x:c r="I16" s="6" t="n">
        <x:v>0.73</x:v>
      </x:c>
      <x:c r="J16" s="6" t="n">
        <x:v>53.06122448979592</x:v>
      </x:c>
      <x:c r="K16" s="7" t="n">
        <x:f>(((H16-0.73)/(0.91-0.73))*100)*0.45+(((I16-0.64)/(0.84-0.64))*100)*0.25+J16*0.30</x:f>
        <x:v>49.66836734693876</x:v>
      </x:c>
      <x:c r="L16" s="6" t="n">
        <x:v>94</x:v>
      </x:c>
      <x:c r="M16" s="6" t="n">
        <x:v>0</x:v>
      </x:c>
      <x:c r="N16" s="7" t="n">
        <x:f>L16*0.75+M16*0.25</x:f>
        <x:v>70.5</x:v>
      </x:c>
      <x:c r="O16" s="6" t="n">
        <x:v>44</x:v>
      </x:c>
      <x:c r="P16" s="6" t="n">
        <x:v>27.45098039215686</x:v>
      </x:c>
      <x:c r="Q16" s="6" t="n">
        <x:v>46</x:v>
      </x:c>
      <x:c r="R16" s="6" t="n">
        <x:v>26</x:v>
      </x:c>
      <x:c r="S16" s="6" t="n">
        <x:v>0</x:v>
      </x:c>
      <x:c r="T16" s="7" t="n">
        <x:f>R16*0.70+S16*0.30</x:f>
        <x:v>18.2</x:v>
      </x:c>
      <x:c r="U16" s="6" t="n">
        <x:v>16.4</x:v>
      </x:c>
      <x:c r="V16" s="6" t="n">
        <x:v>48</x:v>
      </x:c>
      <x:c r="W16" s="6" t="n">
        <x:v>44.99999999999999</x:v>
      </x:c>
      <x:c r="X16" s="7" t="n">
        <x:f>V16*0.55+W16*0.45</x:f>
        <x:v>46.65</x:v>
      </x:c>
      <x:c r="Y16" s="6" t="n">
        <x:v>8.163265306122449</x:v>
      </x:c>
      <x:c r="Z16" s="2" t="inlineStr">
        <x:is>
          <x:t xml:space="preserve">Yes</x:t>
        </x:is>
      </x:c>
      <x:c r="AA16" s="2" t="inlineStr">
        <x:is>
          <x:t xml:space="preserve">No</x:t>
        </x:is>
      </x:c>
      <x:c r="AB16" s="7" t="n">
        <x:f>((IF(Z16="No",100,0))+(IF(AA16="Yes",100,0)))/2</x:f>
        <x:v>0</x:v>
      </x:c>
      <x:c r="AC16" s="7" t="n">
        <x:f>G16*Weights!$B$3+K16*Weights!$B$4+N16*Weights!$B$5+O16*Weights!$B$6+P16*Weights!$B$7+Q16*Weights!$B$8+T16*Weights!$B$9+U16*Weights!$B$10+X16*Weights!$B$11+Y16*Weights!$B$12+AB16*Weights!$B$13</x:f>
        <x:v>32.69466946778711</x:v>
      </x:c>
      <x:c r="AD16" s="2" t="n">
        <x:v>37</x:v>
      </x:c>
    </x:row>
    <x:row r="17">
      <x:c r="A17" s="2" t="inlineStr">
        <x:is>
          <x:t xml:space="preserve">Iowa</x:t>
        </x:is>
      </x:c>
      <x:c r="B17" s="2" t="inlineStr">
        <x:is>
          <x:t xml:space="preserve">6-week ban</x:t>
        </x:is>
      </x:c>
      <x:c r="C17" s="6" t="n">
        <x:v>10</x:v>
      </x:c>
      <x:c r="D17" s="6" t="n">
        <x:v>0</x:v>
      </x:c>
      <x:c r="E17" s="6" t="n">
        <x:v>40</x:v>
      </x:c>
      <x:c r="F17" s="6" t="n">
        <x:v>60</x:v>
      </x:c>
      <x:c r="G17" s="7" t="n">
        <x:f>C17*0.55+D17*0.15+E17*0.15+F17*0.15</x:f>
        <x:v>20.5</x:v>
      </x:c>
      <x:c r="H17" s="6" t="n">
        <x:v>0.8100000000000001</x:v>
      </x:c>
      <x:c r="I17" s="6" t="n">
        <x:v>0.72</x:v>
      </x:c>
      <x:c r="J17" s="6" t="n">
        <x:v>75.51020408163265</x:v>
      </x:c>
      <x:c r="K17" s="7" t="n">
        <x:f>(((H17-0.73)/(0.91-0.73))*100)*0.45+(((I17-0.64)/(0.84-0.64))*100)*0.25+J17*0.30</x:f>
        <x:v>52.653061224489804</x:v>
      </x:c>
      <x:c r="L17" s="6" t="n">
        <x:v>42</x:v>
      </x:c>
      <x:c r="M17" s="6" t="n">
        <x:v>100</x:v>
      </x:c>
      <x:c r="N17" s="7" t="n">
        <x:f>L17*0.75+M17*0.25</x:f>
        <x:v>56.5</x:v>
      </x:c>
      <x:c r="O17" s="6" t="n">
        <x:v>74</x:v>
      </x:c>
      <x:c r="P17" s="6" t="n">
        <x:v>37.25490196078432</x:v>
      </x:c>
      <x:c r="Q17" s="6" t="n">
        <x:v>60</x:v>
      </x:c>
      <x:c r="R17" s="6" t="n">
        <x:v>60</x:v>
      </x:c>
      <x:c r="S17" s="6" t="n">
        <x:v>100</x:v>
      </x:c>
      <x:c r="T17" s="7" t="n">
        <x:f>R17*0.70+S17*0.30</x:f>
        <x:v>72</x:v>
      </x:c>
      <x:c r="U17" s="6" t="n">
        <x:v>24</x:v>
      </x:c>
      <x:c r="V17" s="6" t="n">
        <x:v>96</x:v>
      </x:c>
      <x:c r="W17" s="6" t="n">
        <x:v>39.99999999999999</x:v>
      </x:c>
      <x:c r="X17" s="7" t="n">
        <x:f>V17*0.55+W17*0.45</x:f>
        <x:v>70.8</x:v>
      </x:c>
      <x:c r="Y17" s="6" t="n">
        <x:v>85.71428571428571</x:v>
      </x:c>
      <x:c r="Z17" s="2" t="inlineStr">
        <x:is>
          <x:t xml:space="preserve">No</x:t>
        </x:is>
      </x:c>
      <x:c r="AA17" s="2" t="inlineStr">
        <x:is>
          <x:t xml:space="preserve">No</x:t>
        </x:is>
      </x:c>
      <x:c r="AB17" s="7" t="n">
        <x:f>((IF(Z17="No",100,0))+(IF(AA17="Yes",100,0)))/2</x:f>
        <x:v>50</x:v>
      </x:c>
      <x:c r="AC17" s="7" t="n">
        <x:f>G17*Weights!$B$3+K17*Weights!$B$4+N17*Weights!$B$5+O17*Weights!$B$6+P17*Weights!$B$7+Q17*Weights!$B$8+T17*Weights!$B$9+U17*Weights!$B$10+X17*Weights!$B$11+Y17*Weights!$B$12+AB17*Weights!$B$13</x:f>
        <x:v>49.02932693077231</x:v>
      </x:c>
      <x:c r="AD17" s="2" t="n">
        <x:v>26</x:v>
      </x:c>
    </x:row>
    <x:row r="18">
      <x:c r="A18" s="2" t="inlineStr">
        <x:is>
          <x:t xml:space="preserve">Kansas</x:t>
        </x:is>
      </x:c>
      <x:c r="B18" s="2" t="inlineStr">
        <x:is>
          <x:t xml:space="preserve">22-week ban</x:t>
        </x:is>
      </x:c>
      <x:c r="C18" s="6" t="n">
        <x:v>70</x:v>
      </x:c>
      <x:c r="D18" s="6" t="n">
        <x:v>0</x:v>
      </x:c>
      <x:c r="E18" s="6" t="n">
        <x:v>0</x:v>
      </x:c>
      <x:c r="F18" s="6" t="n">
        <x:v>60</x:v>
      </x:c>
      <x:c r="G18" s="7" t="n">
        <x:f>C18*0.55+D18*0.15+E18*0.15+F18*0.15</x:f>
        <x:v>47.5</x:v>
      </x:c>
      <x:c r="H18" s="6" t="n">
        <x:v>0.82</x:v>
      </x:c>
      <x:c r="I18" s="6" t="n">
        <x:v>0.73</x:v>
      </x:c>
      <x:c r="J18" s="6" t="n">
        <x:v>63.26530612244898</x:v>
      </x:c>
      <x:c r="K18" s="7" t="n">
        <x:f>(((H18-0.73)/(0.91-0.73))*100)*0.45+(((I18-0.64)/(0.84-0.64))*100)*0.25+J18*0.30</x:f>
        <x:v>52.729591836734684</x:v>
      </x:c>
      <x:c r="L18" s="6" t="n">
        <x:v>56.00000000000001</x:v>
      </x:c>
      <x:c r="M18" s="6" t="n">
        <x:v>100</x:v>
      </x:c>
      <x:c r="N18" s="7" t="n">
        <x:f>L18*0.75+M18*0.25</x:f>
        <x:v>67</x:v>
      </x:c>
      <x:c r="O18" s="6" t="n">
        <x:v>38</x:v>
      </x:c>
      <x:c r="P18" s="6" t="n">
        <x:v>21.56862745098039</x:v>
      </x:c>
      <x:c r="Q18" s="6" t="n">
        <x:v>64</x:v>
      </x:c>
      <x:c r="R18" s="6" t="n">
        <x:v>34</x:v>
      </x:c>
      <x:c r="S18" s="6" t="n">
        <x:v>0</x:v>
      </x:c>
      <x:c r="T18" s="7" t="n">
        <x:f>R18*0.70+S18*0.30</x:f>
        <x:v>23.799999999999997</x:v>
      </x:c>
      <x:c r="U18" s="6" t="n">
        <x:v>24</x:v>
      </x:c>
      <x:c r="V18" s="6" t="n">
        <x:v>54</x:v>
      </x:c>
      <x:c r="W18" s="6" t="n">
        <x:v>44.99999999999999</x:v>
      </x:c>
      <x:c r="X18" s="7" t="n">
        <x:f>V18*0.55+W18*0.45</x:f>
        <x:v>49.95</x:v>
      </x:c>
      <x:c r="Y18" s="6" t="n">
        <x:v>38.77551020408163</x:v>
      </x:c>
      <x:c r="Z18" s="2" t="inlineStr">
        <x:is>
          <x:t xml:space="preserve">Yes</x:t>
        </x:is>
      </x:c>
      <x:c r="AA18" s="2" t="inlineStr">
        <x:is>
          <x:t xml:space="preserve">No</x:t>
        </x:is>
      </x:c>
      <x:c r="AB18" s="7" t="n">
        <x:f>((IF(Z18="No",100,0))+(IF(AA18="Yes",100,0)))/2</x:f>
        <x:v>0</x:v>
      </x:c>
      <x:c r="AC18" s="7" t="n">
        <x:f>G18*Weights!$B$3+K18*Weights!$B$4+N18*Weights!$B$5+O18*Weights!$B$6+P18*Weights!$B$7+Q18*Weights!$B$8+T18*Weights!$B$9+U18*Weights!$B$10+X18*Weights!$B$11+Y18*Weights!$B$12+AB18*Weights!$B$13</x:f>
        <x:v>44.22569947979191</x:v>
      </x:c>
      <x:c r="AD18" s="2" t="n">
        <x:v>30</x:v>
      </x:c>
    </x:row>
    <x:row r="19">
      <x:c r="A19" s="2" t="inlineStr">
        <x:is>
          <x:t xml:space="preserve">Kentucky</x:t>
        </x:is>
      </x:c>
      <x:c r="B19" s="2" t="inlineStr">
        <x:is>
          <x:t xml:space="preserve">Total ban</x:t>
        </x:is>
      </x:c>
      <x:c r="C19" s="6" t="n">
        <x:v>0</x:v>
      </x:c>
      <x:c r="D19" s="6" t="n">
        <x:v>0</x:v>
      </x:c>
      <x:c r="E19" s="6" t="n">
        <x:v>0</x:v>
      </x:c>
      <x:c r="F19" s="6" t="n">
        <x:v>0</x:v>
      </x:c>
      <x:c r="G19" s="7" t="n">
        <x:f>C19*0.55+D19*0.15+E19*0.15+F19*0.15</x:f>
        <x:v>0</x:v>
      </x:c>
      <x:c r="H19" s="6" t="n">
        <x:v>0.83</x:v>
      </x:c>
      <x:c r="I19" s="6" t="n">
        <x:v>0.74</x:v>
      </x:c>
      <x:c r="J19" s="6" t="n">
        <x:v>30.61224489795918</x:v>
      </x:c>
      <x:c r="K19" s="7" t="n">
        <x:f>(((H19-0.73)/(0.91-0.73))*100)*0.45+(((I19-0.64)/(0.84-0.64))*100)*0.25+J19*0.30</x:f>
        <x:v>46.68367346938774</x:v>
      </x:c>
      <x:c r="L19" s="6" t="n">
        <x:v>46</x:v>
      </x:c>
      <x:c r="M19" s="6" t="n">
        <x:v>100</x:v>
      </x:c>
      <x:c r="N19" s="7" t="n">
        <x:f>L19*0.75+M19*0.25</x:f>
        <x:v>59.5</x:v>
      </x:c>
      <x:c r="O19" s="6" t="n">
        <x:v>30</x:v>
      </x:c>
      <x:c r="P19" s="6" t="n">
        <x:v>19.6078431372549</x:v>
      </x:c>
      <x:c r="Q19" s="6" t="n">
        <x:v>26</x:v>
      </x:c>
      <x:c r="R19" s="6" t="n">
        <x:v>28</x:v>
      </x:c>
      <x:c r="S19" s="6" t="n">
        <x:v>0</x:v>
      </x:c>
      <x:c r="T19" s="7" t="n">
        <x:f>R19*0.70+S19*0.30</x:f>
        <x:v>19.599999999999998</x:v>
      </x:c>
      <x:c r="U19" s="6" t="n">
        <x:v>35.6</x:v>
      </x:c>
      <x:c r="V19" s="6" t="n">
        <x:v>14</x:v>
      </x:c>
      <x:c r="W19" s="6" t="n">
        <x:v>50</x:v>
      </x:c>
      <x:c r="X19" s="7" t="n">
        <x:f>V19*0.55+W19*0.45</x:f>
        <x:v>30.200000000000003</x:v>
      </x:c>
      <x:c r="Y19" s="6" t="n">
        <x:v>10.20408163265306</x:v>
      </x:c>
      <x:c r="Z19" s="2" t="inlineStr">
        <x:is>
          <x:t xml:space="preserve">Yes</x:t>
        </x:is>
      </x:c>
      <x:c r="AA19" s="2" t="inlineStr">
        <x:is>
          <x:t xml:space="preserve">No</x:t>
        </x:is>
      </x:c>
      <x:c r="AB19" s="7" t="n">
        <x:f>((IF(Z19="No",100,0))+(IF(AA19="Yes",100,0)))/2</x:f>
        <x:v>0</x:v>
      </x:c>
      <x:c r="AC19" s="7" t="n">
        <x:f>G19*Weights!$B$3+K19*Weights!$B$4+N19*Weights!$B$5+O19*Weights!$B$6+P19*Weights!$B$7+Q19*Weights!$B$8+T19*Weights!$B$9+U19*Weights!$B$10+X19*Weights!$B$11+Y19*Weights!$B$12+AB19*Weights!$B$13</x:f>
        <x:v>27.699927170868346</x:v>
      </x:c>
      <x:c r="AD19" s="2" t="n">
        <x:v>39</x:v>
      </x:c>
    </x:row>
    <x:row r="20">
      <x:c r="A20" s="2" t="inlineStr">
        <x:is>
          <x:t xml:space="preserve">Louisiana</x:t>
        </x:is>
      </x:c>
      <x:c r="B20" s="2" t="inlineStr">
        <x:is>
          <x:t xml:space="preserve">Total ban</x:t>
        </x:is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7" t="n">
        <x:f>C20*0.55+D20*0.15+E20*0.15+F20*0.15</x:f>
        <x:v>0</x:v>
      </x:c>
      <x:c r="H20" s="6" t="n">
        <x:v>0.73</x:v>
      </x:c>
      <x:c r="I20" s="6" t="n">
        <x:v>0.65</x:v>
      </x:c>
      <x:c r="J20" s="6" t="n">
        <x:v>4.081632653061225</x:v>
      </x:c>
      <x:c r="K20" s="7" t="n">
        <x:f>(((H20-0.73)/(0.91-0.73))*100)*0.45+(((I20-0.64)/(0.84-0.64))*100)*0.25+J20*0.30</x:f>
        <x:v>2.4744897959183687</x:v>
      </x:c>
      <x:c r="L20" s="6" t="n">
        <x:v>2</x:v>
      </x:c>
      <x:c r="M20" s="6" t="n">
        <x:v>0</x:v>
      </x:c>
      <x:c r="N20" s="7" t="n">
        <x:f>L20*0.75+M20*0.25</x:f>
        <x:v>1.5</x:v>
      </x:c>
      <x:c r="O20" s="6" t="n">
        <x:v>28</x:v>
      </x:c>
      <x:c r="P20" s="6" t="n">
        <x:v>17.64705882352941</x:v>
      </x:c>
      <x:c r="Q20" s="6" t="n">
        <x:v>22</x:v>
      </x:c>
      <x:c r="R20" s="6" t="n">
        <x:v>22</x:v>
      </x:c>
      <x:c r="S20" s="6" t="n">
        <x:v>100</x:v>
      </x:c>
      <x:c r="T20" s="7" t="n">
        <x:f>R20*0.70+S20*0.30</x:f>
        <x:v>45.4</x:v>
      </x:c>
      <x:c r="U20" s="6" t="n">
        <x:v>14</x:v>
      </x:c>
      <x:c r="V20" s="6" t="n">
        <x:v>2</x:v>
      </x:c>
      <x:c r="W20" s="6" t="n">
        <x:v>5.000000000000006</x:v>
      </x:c>
      <x:c r="X20" s="7" t="n">
        <x:f>V20*0.55+W20*0.45</x:f>
        <x:v>3.3500000000000028</x:v>
      </x:c>
      <x:c r="Y20" s="6" t="n">
        <x:v>14.28571428571428</x:v>
      </x:c>
      <x:c r="Z20" s="2" t="inlineStr">
        <x:is>
          <x:t xml:space="preserve">No</x:t>
        </x:is>
      </x:c>
      <x:c r="AA20" s="2" t="inlineStr">
        <x:is>
          <x:t xml:space="preserve">No</x:t>
        </x:is>
      </x:c>
      <x:c r="AB20" s="7" t="n">
        <x:f>((IF(Z20="No",100,0))+(IF(AA20="Yes",100,0)))/2</x:f>
        <x:v>50</x:v>
      </x:c>
      <x:c r="AC20" s="7" t="n">
        <x:f>G20*Weights!$B$3+K20*Weights!$B$4+N20*Weights!$B$5+O20*Weights!$B$6+P20*Weights!$B$7+Q20*Weights!$B$8+T20*Weights!$B$9+U20*Weights!$B$10+X20*Weights!$B$11+Y20*Weights!$B$12+AB20*Weights!$B$13</x:f>
        <x:v>12.841828331332533</x:v>
      </x:c>
      <x:c r="AD20" s="2" t="n">
        <x:v>49</x:v>
      </x:c>
    </x:row>
    <x:row r="21">
      <x:c r="A21" s="2" t="inlineStr">
        <x:is>
          <x:t xml:space="preserve">Maine</x:t>
        </x:is>
      </x:c>
      <x:c r="B21" s="2" t="inlineStr">
        <x:is>
          <x:t xml:space="preserve">Viability limit</x:t>
        </x:is>
      </x:c>
      <x:c r="C21" s="6" t="n">
        <x:v>85</x:v>
      </x:c>
      <x:c r="D21" s="6" t="n">
        <x:v>100</x:v>
      </x:c>
      <x:c r="E21" s="6" t="n">
        <x:v>100</x:v>
      </x:c>
      <x:c r="F21" s="6" t="n">
        <x:v>100</x:v>
      </x:c>
      <x:c r="G21" s="7" t="n">
        <x:f>C21*0.55+D21*0.15+E21*0.15+F21*0.15</x:f>
        <x:v>91.75</x:v>
      </x:c>
      <x:c r="H21" s="6" t="n">
        <x:v>0.87</x:v>
      </x:c>
      <x:c r="I21" s="6" t="n">
        <x:v>0.8100000000000001</x:v>
      </x:c>
      <x:c r="J21" s="6" t="n">
        <x:v>87.75510204081633</x:v>
      </x:c>
      <x:c r="K21" s="7" t="n">
        <x:f>(((H21-0.73)/(0.91-0.73))*100)*0.45+(((I21-0.64)/(0.84-0.64))*100)*0.25+J21*0.30</x:f>
        <x:v>82.57653061224491</x:v>
      </x:c>
      <x:c r="L21" s="6" t="n">
        <x:v>96</x:v>
      </x:c>
      <x:c r="M21" s="6" t="n">
        <x:v>0</x:v>
      </x:c>
      <x:c r="N21" s="7" t="n">
        <x:f>L21*0.75+M21*0.25</x:f>
        <x:v>72</x:v>
      </x:c>
      <x:c r="O21" s="6" t="n">
        <x:v>90</x:v>
      </x:c>
      <x:c r="P21" s="6" t="n">
        <x:v>80.3921568627451</x:v>
      </x:c>
      <x:c r="Q21" s="6" t="n">
        <x:v>76</x:v>
      </x:c>
      <x:c r="R21" s="6" t="n">
        <x:v>78</x:v>
      </x:c>
      <x:c r="S21" s="6" t="n">
        <x:v>0</x:v>
      </x:c>
      <x:c r="T21" s="7" t="n">
        <x:f>R21*0.70+S21*0.30</x:f>
        <x:v>54.599999999999994</x:v>
      </x:c>
      <x:c r="U21" s="6" t="n">
        <x:v>97.59999999999999</x:v>
      </x:c>
      <x:c r="V21" s="6" t="n">
        <x:v>62</x:v>
      </x:c>
      <x:c r="W21" s="6" t="n">
        <x:v>85.00000000000004</x:v>
      </x:c>
      <x:c r="X21" s="7" t="n">
        <x:f>V21*0.55+W21*0.45</x:f>
        <x:v>72.35000000000002</x:v>
      </x:c>
      <x:c r="Y21" s="6" t="n">
        <x:v>95.91836734693877</x:v>
      </x:c>
      <x:c r="Z21" s="2" t="inlineStr">
        <x:is>
          <x:t xml:space="preserve">No</x:t>
        </x:is>
      </x:c>
      <x:c r="AA21" s="2" t="inlineStr">
        <x:is>
          <x:t xml:space="preserve">Yes</x:t>
        </x:is>
      </x:c>
      <x:c r="AB21" s="7" t="n">
        <x:f>((IF(Z21="No",100,0))+(IF(AA21="Yes",100,0)))/2</x:f>
        <x:v>100</x:v>
      </x:c>
      <x:c r="AC21" s="7" t="n">
        <x:f>G21*Weights!$B$3+K21*Weights!$B$4+N21*Weights!$B$5+O21*Weights!$B$6+P21*Weights!$B$7+Q21*Weights!$B$8+T21*Weights!$B$9+U21*Weights!$B$10+X21*Weights!$B$11+Y21*Weights!$B$12+AB21*Weights!$B$13</x:f>
        <x:v>82.00935854341738</x:v>
      </x:c>
      <x:c r="AD21" s="2" t="n">
        <x:v>7</x:v>
      </x:c>
    </x:row>
    <x:row r="22">
      <x:c r="A22" s="2" t="inlineStr">
        <x:is>
          <x:t xml:space="preserve">Maryland</x:t>
        </x:is>
      </x:c>
      <x:c r="B22" s="2" t="inlineStr">
        <x:is>
          <x:t xml:space="preserve">No gestational-duration ban</x:t>
        </x:is>
      </x:c>
      <x:c r="C22" s="6" t="n">
        <x:v>100</x:v>
      </x:c>
      <x:c r="D22" s="6" t="n">
        <x:v>100</x:v>
      </x:c>
      <x:c r="E22" s="6" t="n">
        <x:v>100</x:v>
      </x:c>
      <x:c r="F22" s="6" t="n">
        <x:v>100</x:v>
      </x:c>
      <x:c r="G22" s="7" t="n">
        <x:f>C22*0.55+D22*0.15+E22*0.15+F22*0.15</x:f>
        <x:v>100</x:v>
      </x:c>
      <x:c r="H22" s="6" t="n">
        <x:v>0.89</x:v>
      </x:c>
      <x:c r="I22" s="6" t="n">
        <x:v>0.82</x:v>
      </x:c>
      <x:c r="J22" s="6" t="n">
        <x:v>95.91836734693877</x:v>
      </x:c>
      <x:c r="K22" s="7" t="n">
        <x:f>(((H22-0.73)/(0.91-0.73))*100)*0.45+(((I22-0.64)/(0.84-0.64))*100)*0.25+J22*0.30</x:f>
        <x:v>91.27551020408163</x:v>
      </x:c>
      <x:c r="L22" s="6" t="n">
        <x:v>72</x:v>
      </x:c>
      <x:c r="M22" s="6" t="n">
        <x:v>0</x:v>
      </x:c>
      <x:c r="N22" s="7" t="n">
        <x:f>L22*0.75+M22*0.25</x:f>
        <x:v>54</x:v>
      </x:c>
      <x:c r="O22" s="6" t="n">
        <x:v>78</x:v>
      </x:c>
      <x:c r="P22" s="6" t="n">
        <x:v>72.54901960784314</x:v>
      </x:c>
      <x:c r="Q22" s="6" t="n">
        <x:v>14</x:v>
      </x:c>
      <x:c r="R22" s="6" t="n">
        <x:v>82</x:v>
      </x:c>
      <x:c r="S22" s="6" t="n">
        <x:v>100</x:v>
      </x:c>
      <x:c r="T22" s="7" t="n">
        <x:f>R22*0.70+S22*0.30</x:f>
        <x:v>87.4</x:v>
      </x:c>
      <x:c r="U22" s="6" t="n">
        <x:v>96.8</x:v>
      </x:c>
      <x:c r="V22" s="6" t="n">
        <x:v>100</x:v>
      </x:c>
      <x:c r="W22" s="6" t="n">
        <x:v>89.99999999999999</x:v>
      </x:c>
      <x:c r="X22" s="7" t="n">
        <x:f>V22*0.55+W22*0.45</x:f>
        <x:v>95.5</x:v>
      </x:c>
      <x:c r="Y22" s="6" t="n">
        <x:v>77.55102040816327</x:v>
      </x:c>
      <x:c r="Z22" s="2" t="inlineStr">
        <x:is>
          <x:t xml:space="preserve">No</x:t>
        </x:is>
      </x:c>
      <x:c r="AA22" s="2" t="inlineStr">
        <x:is>
          <x:t xml:space="preserve">Yes</x:t>
        </x:is>
      </x:c>
      <x:c r="AB22" s="7" t="n">
        <x:f>((IF(Z22="No",100,0))+(IF(AA22="Yes",100,0)))/2</x:f>
        <x:v>100</x:v>
      </x:c>
      <x:c r="AC22" s="7" t="n">
        <x:f>G22*Weights!$B$3+K22*Weights!$B$4+N22*Weights!$B$5+O22*Weights!$B$6+P22*Weights!$B$7+Q22*Weights!$B$8+T22*Weights!$B$9+U22*Weights!$B$10+X22*Weights!$B$11+Y22*Weights!$B$12+AB22*Weights!$B$13</x:f>
        <x:v>79.25551420568227</x:v>
      </x:c>
      <x:c r="AD22" s="2" t="n">
        <x:v>9</x:v>
      </x:c>
    </x:row>
    <x:row r="23">
      <x:c r="A23" s="2" t="inlineStr">
        <x:is>
          <x:t xml:space="preserve">Massachusetts</x:t>
        </x:is>
      </x:c>
      <x:c r="B23" s="2" t="inlineStr">
        <x:is>
          <x:t xml:space="preserve">~24-week limit</x:t>
        </x:is>
      </x:c>
      <x:c r="C23" s="6" t="n">
        <x:v>85</x:v>
      </x:c>
      <x:c r="D23" s="6" t="n">
        <x:v>100</x:v>
      </x:c>
      <x:c r="E23" s="6" t="n">
        <x:v>100</x:v>
      </x:c>
      <x:c r="F23" s="6" t="n">
        <x:v>100</x:v>
      </x:c>
      <x:c r="G23" s="7" t="n">
        <x:f>C23*0.55+D23*0.15+E23*0.15+F23*0.15</x:f>
        <x:v>91.75</x:v>
      </x:c>
      <x:c r="H23" s="6" t="n">
        <x:v>0.88</x:v>
      </x:c>
      <x:c r="I23" s="6" t="n">
        <x:v>0.78</x:v>
      </x:c>
      <x:c r="J23" s="6" t="n">
        <x:v>34.69387755102041</x:v>
      </x:c>
      <x:c r="K23" s="7" t="n">
        <x:f>(((H23-0.73)/(0.91-0.73))*100)*0.45+(((I23-0.64)/(0.84-0.64))*100)*0.25+J23*0.30</x:f>
        <x:v>65.40816326530611</x:v>
      </x:c>
      <x:c r="L23" s="6" t="n">
        <x:v>98</x:v>
      </x:c>
      <x:c r="M23" s="6" t="n">
        <x:v>100</x:v>
      </x:c>
      <x:c r="N23" s="7" t="n">
        <x:f>L23*0.75+M23*0.25</x:f>
        <x:v>98.5</x:v>
      </x:c>
      <x:c r="O23" s="6" t="n">
        <x:v>100</x:v>
      </x:c>
      <x:c r="P23" s="6" t="n">
        <x:v>84.31372549019608</x:v>
      </x:c>
      <x:c r="Q23" s="6" t="n">
        <x:v>100</x:v>
      </x:c>
      <x:c r="R23" s="6" t="n">
        <x:v>100</x:v>
      </x:c>
      <x:c r="S23" s="6" t="n">
        <x:v>100</x:v>
      </x:c>
      <x:c r="T23" s="7" t="n">
        <x:f>R23*0.70+S23*0.30</x:f>
        <x:v>100</x:v>
      </x:c>
      <x:c r="U23" s="6" t="n">
        <x:v>90.40000000000001</x:v>
      </x:c>
      <x:c r="V23" s="6" t="n">
        <x:v>90</x:v>
      </x:c>
      <x:c r="W23" s="6" t="n">
        <x:v>70.00000000000001</x:v>
      </x:c>
      <x:c r="X23" s="7" t="n">
        <x:f>V23*0.55+W23*0.45</x:f>
        <x:v>81.00000000000001</x:v>
      </x:c>
      <x:c r="Y23" s="6" t="n">
        <x:v>73.46938775510205</x:v>
      </x:c>
      <x:c r="Z23" s="2" t="inlineStr">
        <x:is>
          <x:t xml:space="preserve">No</x:t>
        </x:is>
      </x:c>
      <x:c r="AA23" s="2" t="inlineStr">
        <x:is>
          <x:t xml:space="preserve">No</x:t>
        </x:is>
      </x:c>
      <x:c r="AB23" s="7" t="n">
        <x:f>((IF(Z23="No",100,0))+(IF(AA23="Yes",100,0)))/2</x:f>
        <x:v>50</x:v>
      </x:c>
      <x:c r="AC23" s="7" t="n">
        <x:f>G23*Weights!$B$3+K23*Weights!$B$4+N23*Weights!$B$5+O23*Weights!$B$6+P23*Weights!$B$7+Q23*Weights!$B$8+T23*Weights!$B$9+U23*Weights!$B$10+X23*Weights!$B$11+Y23*Weights!$B$12+AB23*Weights!$B$13</x:f>
        <x:v>87.50822969187676</x:v>
      </x:c>
      <x:c r="AD23" s="2" t="n">
        <x:v>2</x:v>
      </x:c>
    </x:row>
    <x:row r="24">
      <x:c r="A24" s="2" t="inlineStr">
        <x:is>
          <x:t xml:space="preserve">Michigan</x:t>
        </x:is>
      </x:c>
      <x:c r="B24" s="2" t="inlineStr">
        <x:is>
          <x:t xml:space="preserve">No gestational-duration ban</x:t>
        </x:is>
      </x:c>
      <x:c r="C24" s="6" t="n">
        <x:v>100</x:v>
      </x:c>
      <x:c r="D24" s="6" t="n">
        <x:v>100</x:v>
      </x:c>
      <x:c r="E24" s="6" t="n">
        <x:v>0</x:v>
      </x:c>
      <x:c r="F24" s="6" t="n">
        <x:v>100</x:v>
      </x:c>
      <x:c r="G24" s="7" t="n">
        <x:f>C24*0.55+D24*0.15+E24*0.15+F24*0.15</x:f>
        <x:v>85</x:v>
      </x:c>
      <x:c r="H24" s="6" t="n">
        <x:v>0.79</x:v>
      </x:c>
      <x:c r="I24" s="6" t="n">
        <x:v>0.71</x:v>
      </x:c>
      <x:c r="J24" s="6" t="n">
        <x:v>22.44897959183674</x:v>
      </x:c>
      <x:c r="K24" s="7" t="n">
        <x:f>(((H24-0.73)/(0.91-0.73))*100)*0.45+(((I24-0.64)/(0.84-0.64))*100)*0.25+J24*0.30</x:f>
        <x:v>30.484693877551027</x:v>
      </x:c>
      <x:c r="L24" s="6" t="n">
        <x:v>24</x:v>
      </x:c>
      <x:c r="M24" s="6" t="n">
        <x:v>100</x:v>
      </x:c>
      <x:c r="N24" s="7" t="n">
        <x:f>L24*0.75+M24*0.25</x:f>
        <x:v>43</x:v>
      </x:c>
      <x:c r="O24" s="6" t="n">
        <x:v>66</x:v>
      </x:c>
      <x:c r="P24" s="6" t="n">
        <x:v>47.05882352941176</x:v>
      </x:c>
      <x:c r="Q24" s="6" t="n">
        <x:v>42</x:v>
      </x:c>
      <x:c r="R24" s="6" t="n">
        <x:v>62</x:v>
      </x:c>
      <x:c r="S24" s="6" t="n">
        <x:v>0</x:v>
      </x:c>
      <x:c r="T24" s="7" t="n">
        <x:f>R24*0.70+S24*0.30</x:f>
        <x:v>43.4</x:v>
      </x:c>
      <x:c r="U24" s="6" t="n">
        <x:v>73.59999999999999</x:v>
      </x:c>
      <x:c r="V24" s="6" t="n">
        <x:v>46</x:v>
      </x:c>
      <x:c r="W24" s="6" t="n">
        <x:v>34.99999999999998</x:v>
      </x:c>
      <x:c r="X24" s="7" t="n">
        <x:f>V24*0.55+W24*0.45</x:f>
        <x:v>41.04999999999999</x:v>
      </x:c>
      <x:c r="Y24" s="6" t="n">
        <x:v>93.87755102040816</x:v>
      </x:c>
      <x:c r="Z24" s="2" t="inlineStr">
        <x:is>
          <x:t xml:space="preserve">No</x:t>
        </x:is>
      </x:c>
      <x:c r="AA24" s="2" t="inlineStr">
        <x:is>
          <x:t xml:space="preserve">No</x:t>
        </x:is>
      </x:c>
      <x:c r="AB24" s="7" t="n">
        <x:f>((IF(Z24="No",100,0))+(IF(AA24="Yes",100,0)))/2</x:f>
        <x:v>50</x:v>
      </x:c>
      <x:c r="AC24" s="7" t="n">
        <x:f>G24*Weights!$B$3+K24*Weights!$B$4+N24*Weights!$B$5+O24*Weights!$B$6+P24*Weights!$B$7+Q24*Weights!$B$8+T24*Weights!$B$9+U24*Weights!$B$10+X24*Weights!$B$11+Y24*Weights!$B$12+AB24*Weights!$B$13</x:f>
        <x:v>54.72067827130852</x:v>
      </x:c>
      <x:c r="AD24" s="2" t="n">
        <x:v>24</x:v>
      </x:c>
    </x:row>
    <x:row r="25">
      <x:c r="A25" s="2" t="inlineStr">
        <x:is>
          <x:t xml:space="preserve">Minnesota</x:t>
        </x:is>
      </x:c>
      <x:c r="B25" s="2" t="inlineStr">
        <x:is>
          <x:t xml:space="preserve">No gestational-duration ban</x:t>
        </x:is>
      </x:c>
      <x:c r="C25" s="6" t="n">
        <x:v>100</x:v>
      </x:c>
      <x:c r="D25" s="6" t="n">
        <x:v>100</x:v>
      </x:c>
      <x:c r="E25" s="6" t="n">
        <x:v>100</x:v>
      </x:c>
      <x:c r="F25" s="6" t="n">
        <x:v>100</x:v>
      </x:c>
      <x:c r="G25" s="7" t="n">
        <x:f>C25*0.55+D25*0.15+E25*0.15+F25*0.15</x:f>
        <x:v>100</x:v>
      </x:c>
      <x:c r="H25" s="6" t="n">
        <x:v>0.85</x:v>
      </x:c>
      <x:c r="I25" s="6" t="n">
        <x:v>0.76</x:v>
      </x:c>
      <x:c r="J25" s="6" t="n">
        <x:v>48.97959183673469</x:v>
      </x:c>
      <x:c r="K25" s="7" t="n">
        <x:f>(((H25-0.73)/(0.91-0.73))*100)*0.45+(((I25-0.64)/(0.84-0.64))*100)*0.25+J25*0.30</x:f>
        <x:v>59.6938775510204</x:v>
      </x:c>
      <x:c r="L25" s="6" t="n">
        <x:v>88</x:v>
      </x:c>
      <x:c r="M25" s="6" t="n">
        <x:v>100</x:v>
      </x:c>
      <x:c r="N25" s="7" t="n">
        <x:f>L25*0.75+M25*0.25</x:f>
        <x:v>91</x:v>
      </x:c>
      <x:c r="O25" s="6" t="n">
        <x:v>86</x:v>
      </x:c>
      <x:c r="P25" s="6" t="n">
        <x:v>78.43137254901961</x:v>
      </x:c>
      <x:c r="Q25" s="6" t="n">
        <x:v>70</x:v>
      </x:c>
      <x:c r="R25" s="6" t="n">
        <x:v>90</x:v>
      </x:c>
      <x:c r="S25" s="6" t="n">
        <x:v>100</x:v>
      </x:c>
      <x:c r="T25" s="7" t="n">
        <x:f>R25*0.70+S25*0.30</x:f>
        <x:v>93</x:v>
      </x:c>
      <x:c r="U25" s="6" t="n">
        <x:v>85.2</x:v>
      </x:c>
      <x:c r="V25" s="6" t="n">
        <x:v>94</x:v>
      </x:c>
      <x:c r="W25" s="6" t="n">
        <x:v>60.00000000000001</x:v>
      </x:c>
      <x:c r="X25" s="7" t="n">
        <x:f>V25*0.55+W25*0.45</x:f>
        <x:v>78.7</x:v>
      </x:c>
      <x:c r="Y25" s="6" t="n">
        <x:v>87.75510204081633</x:v>
      </x:c>
      <x:c r="Z25" s="2" t="inlineStr">
        <x:is>
          <x:t xml:space="preserve">No</x:t>
        </x:is>
      </x:c>
      <x:c r="AA25" s="2" t="inlineStr">
        <x:is>
          <x:t xml:space="preserve">Yes</x:t>
        </x:is>
      </x:c>
      <x:c r="AB25" s="7" t="n">
        <x:f>((IF(Z25="No",100,0))+(IF(AA25="Yes",100,0)))/2</x:f>
        <x:v>100</x:v>
      </x:c>
      <x:c r="AC25" s="7" t="n">
        <x:f>G25*Weights!$B$3+K25*Weights!$B$4+N25*Weights!$B$5+O25*Weights!$B$6+P25*Weights!$B$7+Q25*Weights!$B$8+T25*Weights!$B$9+U25*Weights!$B$10+X25*Weights!$B$11+Y25*Weights!$B$12+AB25*Weights!$B$13</x:f>
        <x:v>83.16313725490195</x:v>
      </x:c>
      <x:c r="AD25" s="2" t="n">
        <x:v>5</x:v>
      </x:c>
    </x:row>
    <x:row r="26">
      <x:c r="A26" s="2" t="inlineStr">
        <x:is>
          <x:t xml:space="preserve">Mississippi</x:t>
        </x:is>
      </x:c>
      <x:c r="B26" s="2" t="inlineStr">
        <x:is>
          <x:t xml:space="preserve">Total ban</x:t>
        </x:is>
      </x:c>
      <x:c r="C26" s="6" t="n">
        <x:v>0</x:v>
      </x:c>
      <x:c r="D26" s="6" t="n">
        <x:v>0</x:v>
      </x:c>
      <x:c r="E26" s="6" t="n">
        <x:v>40</x:v>
      </x:c>
      <x:c r="F26" s="6" t="n">
        <x:v>0</x:v>
      </x:c>
      <x:c r="G26" s="7" t="n">
        <x:f>C26*0.55+D26*0.15+E26*0.15+F26*0.15</x:f>
        <x:v>6</x:v>
      </x:c>
      <x:c r="H26" s="6" t="n">
        <x:v>0.8100000000000001</x:v>
      </x:c>
      <x:c r="I26" s="6" t="n">
        <x:v>0.7</x:v>
      </x:c>
      <x:c r="J26" s="6" t="n">
        <x:v>20.40816326530612</x:v>
      </x:c>
      <x:c r="K26" s="7" t="n">
        <x:f>(((H26-0.73)/(0.91-0.73))*100)*0.45+(((I26-0.64)/(0.84-0.64))*100)*0.25+J26*0.30</x:f>
        <x:v>33.622448979591844</x:v>
      </x:c>
      <x:c r="L26" s="6" t="n">
        <x:v>20</x:v>
      </x:c>
      <x:c r="M26" s="6" t="n">
        <x:v>0</x:v>
      </x:c>
      <x:c r="N26" s="7" t="n">
        <x:f>L26*0.75+M26*0.25</x:f>
        <x:v>15</x:v>
      </x:c>
      <x:c r="O26" s="6" t="n">
        <x:v>0</x:v>
      </x:c>
      <x:c r="P26" s="6" t="n">
        <x:v>1.96078431372549</x:v>
      </x:c>
      <x:c r="Q26" s="6" t="n">
        <x:v>2</x:v>
      </x:c>
      <x:c r="R26" s="6" t="n">
        <x:v>4</x:v>
      </x:c>
      <x:c r="S26" s="6" t="n">
        <x:v>0</x:v>
      </x:c>
      <x:c r="T26" s="7" t="n">
        <x:f>R26*0.70+S26*0.30</x:f>
        <x:v>2.8</x:v>
      </x:c>
      <x:c r="U26" s="6" t="n">
        <x:v>12.8</x:v>
      </x:c>
      <x:c r="V26" s="6" t="n">
        <x:v>0</x:v>
      </x:c>
      <x:c r="W26" s="6" t="n">
        <x:v>29.99999999999998</x:v>
      </x:c>
      <x:c r="X26" s="7" t="n">
        <x:f>V26*0.55+W26*0.45</x:f>
        <x:v>13.499999999999991</x:v>
      </x:c>
      <x:c r="Y26" s="6" t="n">
        <x:v>34.69387755102041</x:v>
      </x:c>
      <x:c r="Z26" s="2" t="inlineStr">
        <x:is>
          <x:t xml:space="preserve">Yes</x:t>
        </x:is>
      </x:c>
      <x:c r="AA26" s="2" t="inlineStr">
        <x:is>
          <x:t xml:space="preserve">No</x:t>
        </x:is>
      </x:c>
      <x:c r="AB26" s="7" t="n">
        <x:f>((IF(Z26="No",100,0))+(IF(AA26="Yes",100,0)))/2</x:f>
        <x:v>0</x:v>
      </x:c>
      <x:c r="AC26" s="7" t="n">
        <x:f>G26*Weights!$B$3+K26*Weights!$B$4+N26*Weights!$B$5+O26*Weights!$B$6+P26*Weights!$B$7+Q26*Weights!$B$8+T26*Weights!$B$9+U26*Weights!$B$10+X26*Weights!$B$11+Y26*Weights!$B$12+AB26*Weights!$B$13</x:f>
        <x:v>11.633996798719489</x:v>
      </x:c>
      <x:c r="AD26" s="2" t="n">
        <x:v>50</x:v>
      </x:c>
    </x:row>
    <x:row r="27">
      <x:c r="A27" s="2" t="inlineStr">
        <x:is>
          <x:t xml:space="preserve">Missouri</x:t>
        </x:is>
      </x:c>
      <x:c r="B27" s="2" t="inlineStr">
        <x:is>
          <x:t xml:space="preserve">Viability limit</x:t>
        </x:is>
      </x:c>
      <x:c r="C27" s="6" t="n">
        <x:v>85</x:v>
      </x:c>
      <x:c r="D27" s="6" t="n">
        <x:v>0</x:v>
      </x:c>
      <x:c r="E27" s="6" t="n">
        <x:v>0</x:v>
      </x:c>
      <x:c r="F27" s="6" t="n">
        <x:v>60</x:v>
      </x:c>
      <x:c r="G27" s="7" t="n">
        <x:f>C27*0.55+D27*0.15+E27*0.15+F27*0.15</x:f>
        <x:v>55.75000000000001</x:v>
      </x:c>
      <x:c r="H27" s="6" t="n">
        <x:v>0.82</x:v>
      </x:c>
      <x:c r="I27" s="6" t="n">
        <x:v>0.74</x:v>
      </x:c>
      <x:c r="J27" s="6" t="n">
        <x:v>24.48979591836735</x:v>
      </x:c>
      <x:c r="K27" s="7" t="n">
        <x:f>(((H27-0.73)/(0.91-0.73))*100)*0.45+(((I27-0.64)/(0.84-0.64))*100)*0.25+J27*0.30</x:f>
        <x:v>42.34693877551019</x:v>
      </x:c>
      <x:c r="L27" s="6" t="n">
        <x:v>26</x:v>
      </x:c>
      <x:c r="M27" s="6" t="n">
        <x:v>100</x:v>
      </x:c>
      <x:c r="N27" s="7" t="n">
        <x:f>L27*0.75+M27*0.25</x:f>
        <x:v>44.5</x:v>
      </x:c>
      <x:c r="O27" s="6" t="n">
        <x:v>22</x:v>
      </x:c>
      <x:c r="P27" s="6" t="n">
        <x:v>52.94117647058824</x:v>
      </x:c>
      <x:c r="Q27" s="6" t="n">
        <x:v>28</x:v>
      </x:c>
      <x:c r="R27" s="6" t="n">
        <x:v>32</x:v>
      </x:c>
      <x:c r="S27" s="6" t="n">
        <x:v>0</x:v>
      </x:c>
      <x:c r="T27" s="7" t="n">
        <x:f>R27*0.70+S27*0.30</x:f>
        <x:v>22.4</x:v>
      </x:c>
      <x:c r="U27" s="6" t="n">
        <x:v>27.2</x:v>
      </x:c>
      <x:c r="V27" s="6" t="n">
        <x:v>34</x:v>
      </x:c>
      <x:c r="W27" s="6" t="n">
        <x:v>50</x:v>
      </x:c>
      <x:c r="X27" s="7" t="n">
        <x:f>V27*0.55+W27*0.45</x:f>
        <x:v>41.2</x:v>
      </x:c>
      <x:c r="Y27" s="6" t="n">
        <x:v>2.040816326530612</x:v>
      </x:c>
      <x:c r="Z27" s="2" t="inlineStr">
        <x:is>
          <x:t xml:space="preserve">No</x:t>
        </x:is>
      </x:c>
      <x:c r="AA27" s="2" t="inlineStr">
        <x:is>
          <x:t xml:space="preserve">Yes</x:t>
        </x:is>
      </x:c>
      <x:c r="AB27" s="7" t="n">
        <x:f>((IF(Z27="No",100,0))+(IF(AA27="Yes",100,0)))/2</x:f>
        <x:v>100</x:v>
      </x:c>
      <x:c r="AC27" s="7" t="n">
        <x:f>G27*Weights!$B$3+K27*Weights!$B$4+N27*Weights!$B$5+O27*Weights!$B$6+P27*Weights!$B$7+Q27*Weights!$B$8+T27*Weights!$B$9+U27*Weights!$B$10+X27*Weights!$B$11+Y27*Weights!$B$12+AB27*Weights!$B$13</x:f>
        <x:v>40.959382953181276</x:v>
      </x:c>
      <x:c r="AD27" s="2" t="n">
        <x:v>31</x:v>
      </x:c>
    </x:row>
    <x:row r="28">
      <x:c r="A28" s="2" t="inlineStr">
        <x:is>
          <x:t xml:space="preserve">Montana</x:t>
        </x:is>
      </x:c>
      <x:c r="B28" s="2" t="inlineStr">
        <x:is>
          <x:t xml:space="preserve">Viability limit</x:t>
        </x:is>
      </x:c>
      <x:c r="C28" s="6" t="n">
        <x:v>85</x:v>
      </x:c>
      <x:c r="D28" s="6" t="n">
        <x:v>0</x:v>
      </x:c>
      <x:c r="E28" s="6" t="n">
        <x:v>100</x:v>
      </x:c>
      <x:c r="F28" s="6" t="n">
        <x:v>100</x:v>
      </x:c>
      <x:c r="G28" s="7" t="n">
        <x:f>C28*0.55+D28*0.15+E28*0.15+F28*0.15</x:f>
        <x:v>76.75</x:v>
      </x:c>
      <x:c r="H28" s="6" t="n">
        <x:v>0.83</x:v>
      </x:c>
      <x:c r="I28" s="6" t="n">
        <x:v>0.74</x:v>
      </x:c>
      <x:c r="J28" s="6" t="n">
        <x:v>77.55102040816327</x:v>
      </x:c>
      <x:c r="K28" s="7" t="n">
        <x:f>(((H28-0.73)/(0.91-0.73))*100)*0.45+(((I28-0.64)/(0.84-0.64))*100)*0.25+J28*0.30</x:f>
        <x:v>60.76530612244896</x:v>
      </x:c>
      <x:c r="L28" s="6" t="n">
        <x:v>36</x:v>
      </x:c>
      <x:c r="M28" s="6" t="n">
        <x:v>100</x:v>
      </x:c>
      <x:c r="N28" s="7" t="n">
        <x:f>L28*0.75+M28*0.25</x:f>
        <x:v>52</x:v>
      </x:c>
      <x:c r="O28" s="6" t="n">
        <x:v>50</x:v>
      </x:c>
      <x:c r="P28" s="6" t="n">
        <x:v>49.01960784313725</x:v>
      </x:c>
      <x:c r="Q28" s="6" t="n">
        <x:v>74</x:v>
      </x:c>
      <x:c r="R28" s="6" t="n">
        <x:v>48</x:v>
      </x:c>
      <x:c r="S28" s="6" t="n">
        <x:v>0</x:v>
      </x:c>
      <x:c r="T28" s="7" t="n">
        <x:f>R28*0.70+S28*0.30</x:f>
        <x:v>33.599999999999994</x:v>
      </x:c>
      <x:c r="U28" s="6" t="n">
        <x:v>23.6</x:v>
      </x:c>
      <x:c r="V28" s="6" t="n">
        <x:v>32</x:v>
      </x:c>
      <x:c r="W28" s="6" t="n">
        <x:v>50</x:v>
      </x:c>
      <x:c r="X28" s="7" t="n">
        <x:f>V28*0.55+W28*0.45</x:f>
        <x:v>40.1</x:v>
      </x:c>
      <x:c r="Y28" s="6" t="n">
        <x:v>32.6530612244898</x:v>
      </x:c>
      <x:c r="Z28" s="2" t="inlineStr">
        <x:is>
          <x:t xml:space="preserve">No</x:t>
        </x:is>
      </x:c>
      <x:c r="AA28" s="2" t="inlineStr">
        <x:is>
          <x:t xml:space="preserve">No</x:t>
        </x:is>
      </x:c>
      <x:c r="AB28" s="7" t="n">
        <x:f>((IF(Z28="No",100,0))+(IF(AA28="Yes",100,0)))/2</x:f>
        <x:v>50</x:v>
      </x:c>
      <x:c r="AC28" s="7" t="n">
        <x:f>G28*Weights!$B$3+K28*Weights!$B$4+N28*Weights!$B$5+O28*Weights!$B$6+P28*Weights!$B$7+Q28*Weights!$B$8+T28*Weights!$B$9+U28*Weights!$B$10+X28*Weights!$B$11+Y28*Weights!$B$12+AB28*Weights!$B$13</x:f>
        <x:v>55.71077711084434</x:v>
      </x:c>
      <x:c r="AD28" s="2" t="n">
        <x:v>22</x:v>
      </x:c>
    </x:row>
    <x:row r="29">
      <x:c r="A29" s="2" t="inlineStr">
        <x:is>
          <x:t xml:space="preserve">Nebraska</x:t>
        </x:is>
      </x:c>
      <x:c r="B29" s="2" t="inlineStr">
        <x:is>
          <x:t xml:space="preserve">12-week ban</x:t>
        </x:is>
      </x:c>
      <x:c r="C29" s="6" t="n">
        <x:v>25</x:v>
      </x:c>
      <x:c r="D29" s="6" t="n">
        <x:v>0</x:v>
      </x:c>
      <x:c r="E29" s="6" t="n">
        <x:v>0</x:v>
      </x:c>
      <x:c r="F29" s="6" t="n">
        <x:v>60</x:v>
      </x:c>
      <x:c r="G29" s="7" t="n">
        <x:f>C29*0.55+D29*0.15+E29*0.15+F29*0.15</x:f>
        <x:v>22.75</x:v>
      </x:c>
      <x:c r="H29" s="6" t="n">
        <x:v>0.83</x:v>
      </x:c>
      <x:c r="I29" s="6" t="n">
        <x:v>0.75</x:v>
      </x:c>
      <x:c r="J29" s="6" t="n">
        <x:v>44.89795918367347</x:v>
      </x:c>
      <x:c r="K29" s="7" t="n">
        <x:f>(((H29-0.73)/(0.91-0.73))*100)*0.45+(((I29-0.64)/(0.84-0.64))*100)*0.25+J29*0.30</x:f>
        <x:v>52.21938775510203</x:v>
      </x:c>
      <x:c r="L29" s="6" t="n">
        <x:v>57.99999999999999</x:v>
      </x:c>
      <x:c r="M29" s="6" t="n">
        <x:v>100</x:v>
      </x:c>
      <x:c r="N29" s="7" t="n">
        <x:f>L29*0.75+M29*0.25</x:f>
        <x:v>68.5</x:v>
      </x:c>
      <x:c r="O29" s="6" t="n">
        <x:v>60</x:v>
      </x:c>
      <x:c r="P29" s="6" t="n">
        <x:v>58.82352941176471</x:v>
      </x:c>
      <x:c r="Q29" s="6" t="n">
        <x:v>50</x:v>
      </x:c>
      <x:c r="R29" s="6" t="n">
        <x:v>54</x:v>
      </x:c>
      <x:c r="S29" s="6" t="n">
        <x:v>0</x:v>
      </x:c>
      <x:c r="T29" s="7" t="n">
        <x:f>R29*0.70+S29*0.30</x:f>
        <x:v>37.8</x:v>
      </x:c>
      <x:c r="U29" s="6" t="n">
        <x:v>29.2</x:v>
      </x:c>
      <x:c r="V29" s="6" t="n">
        <x:v>72</x:v>
      </x:c>
      <x:c r="W29" s="6" t="n">
        <x:v>55.00000000000001</x:v>
      </x:c>
      <x:c r="X29" s="7" t="n">
        <x:f>V29*0.55+W29*0.45</x:f>
        <x:v>64.35000000000001</x:v>
      </x:c>
      <x:c r="Y29" s="6" t="n">
        <x:v>40.81632653061224</x:v>
      </x:c>
      <x:c r="Z29" s="2" t="inlineStr">
        <x:is>
          <x:t xml:space="preserve">No</x:t>
        </x:is>
      </x:c>
      <x:c r="AA29" s="2" t="inlineStr">
        <x:is>
          <x:t xml:space="preserve">Yes</x:t>
        </x:is>
      </x:c>
      <x:c r="AB29" s="7" t="n">
        <x:f>((IF(Z29="No",100,0))+(IF(AA29="Yes",100,0)))/2</x:f>
        <x:v>100</x:v>
      </x:c>
      <x:c r="AC29" s="7" t="n">
        <x:f>G29*Weights!$B$3+K29*Weights!$B$4+N29*Weights!$B$5+O29*Weights!$B$6+P29*Weights!$B$7+Q29*Weights!$B$8+T29*Weights!$B$9+U29*Weights!$B$10+X29*Weights!$B$11+Y29*Weights!$B$12+AB29*Weights!$B$13</x:f>
        <x:v>48.218169267707076</x:v>
      </x:c>
      <x:c r="AD29" s="2" t="n">
        <x:v>28</x:v>
      </x:c>
    </x:row>
    <x:row r="30">
      <x:c r="A30" s="2" t="inlineStr">
        <x:is>
          <x:t xml:space="preserve">Nevada</x:t>
        </x:is>
      </x:c>
      <x:c r="B30" s="2" t="inlineStr">
        <x:is>
          <x:t xml:space="preserve">~24-week limit</x:t>
        </x:is>
      </x:c>
      <x:c r="C30" s="6" t="n">
        <x:v>85</x:v>
      </x:c>
      <x:c r="D30" s="6" t="n">
        <x:v>100</x:v>
      </x:c>
      <x:c r="E30" s="6" t="n">
        <x:v>100</x:v>
      </x:c>
      <x:c r="F30" s="6" t="n">
        <x:v>60</x:v>
      </x:c>
      <x:c r="G30" s="7" t="n">
        <x:f>C30*0.55+D30*0.15+E30*0.15+F30*0.15</x:f>
        <x:v>85.75</x:v>
      </x:c>
      <x:c r="H30" s="6" t="n">
        <x:v>0.83</x:v>
      </x:c>
      <x:c r="I30" s="6" t="n">
        <x:v>0.76</x:v>
      </x:c>
      <x:c r="J30" s="6" t="n">
        <x:v>65.30612244897959</x:v>
      </x:c>
      <x:c r="K30" s="7" t="n">
        <x:f>(((H30-0.73)/(0.91-0.73))*100)*0.45+(((I30-0.64)/(0.84-0.64))*100)*0.25+J30*0.30</x:f>
        <x:v>59.591836734693864</x:v>
      </x:c>
      <x:c r="L30" s="6" t="n">
        <x:v>6</x:v>
      </x:c>
      <x:c r="M30" s="6" t="n">
        <x:v>100</x:v>
      </x:c>
      <x:c r="N30" s="7" t="n">
        <x:f>L30*0.75+M30*0.25</x:f>
        <x:v>29.5</x:v>
      </x:c>
      <x:c r="O30" s="6" t="n">
        <x:v>6</x:v>
      </x:c>
      <x:c r="P30" s="6" t="n">
        <x:v>64.70588235294117</x:v>
      </x:c>
      <x:c r="Q30" s="6" t="n">
        <x:v>10</x:v>
      </x:c>
      <x:c r="R30" s="6" t="n">
        <x:v>16</x:v>
      </x:c>
      <x:c r="S30" s="6" t="n">
        <x:v>0</x:v>
      </x:c>
      <x:c r="T30" s="7" t="n">
        <x:f>R30*0.70+S30*0.30</x:f>
        <x:v>11.2</x:v>
      </x:c>
      <x:c r="U30" s="6" t="n">
        <x:v>94</x:v>
      </x:c>
      <x:c r="V30" s="6" t="n">
        <x:v>40</x:v>
      </x:c>
      <x:c r="W30" s="6" t="n">
        <x:v>60.00000000000001</x:v>
      </x:c>
      <x:c r="X30" s="7" t="n">
        <x:f>V30*0.55+W30*0.45</x:f>
        <x:v>49</x:v>
      </x:c>
      <x:c r="Y30" s="6" t="n">
        <x:v>81.63265306122449</x:v>
      </x:c>
      <x:c r="Z30" s="2" t="inlineStr">
        <x:is>
          <x:t xml:space="preserve">No</x:t>
        </x:is>
      </x:c>
      <x:c r="AA30" s="2" t="inlineStr">
        <x:is>
          <x:t xml:space="preserve">Yes</x:t>
        </x:is>
      </x:c>
      <x:c r="AB30" s="7" t="n">
        <x:f>((IF(Z30="No",100,0))+(IF(AA30="Yes",100,0)))/2</x:f>
        <x:v>100</x:v>
      </x:c>
      <x:c r="AC30" s="7" t="n">
        <x:f>G30*Weights!$B$3+K30*Weights!$B$4+N30*Weights!$B$5+O30*Weights!$B$6+P30*Weights!$B$7+Q30*Weights!$B$8+T30*Weights!$B$9+U30*Weights!$B$10+X30*Weights!$B$11+Y30*Weights!$B$12+AB30*Weights!$B$13</x:f>
        <x:v>51.4157719087635</x:v>
      </x:c>
      <x:c r="AD30" s="2" t="n">
        <x:v>25</x:v>
      </x:c>
    </x:row>
    <x:row r="31">
      <x:c r="A31" s="2" t="inlineStr">
        <x:is>
          <x:t xml:space="preserve">New Hampshire</x:t>
        </x:is>
      </x:c>
      <x:c r="B31" s="2" t="inlineStr">
        <x:is>
          <x:t xml:space="preserve">~24-week limit</x:t>
        </x:is>
      </x:c>
      <x:c r="C31" s="6" t="n">
        <x:v>85</x:v>
      </x:c>
      <x:c r="D31" s="6" t="n">
        <x:v>0</x:v>
      </x:c>
      <x:c r="E31" s="6" t="n">
        <x:v>0</x:v>
      </x:c>
      <x:c r="F31" s="6" t="n">
        <x:v>100</x:v>
      </x:c>
      <x:c r="G31" s="7" t="n">
        <x:f>C31*0.55+D31*0.15+E31*0.15+F31*0.15</x:f>
        <x:v>61.75000000000001</x:v>
      </x:c>
      <x:c r="H31" s="6" t="n">
        <x:v>0.8100000000000001</x:v>
      </x:c>
      <x:c r="I31" s="6" t="n">
        <x:v>0.73</x:v>
      </x:c>
      <x:c r="J31" s="6" t="n">
        <x:v>12.24489795918367</x:v>
      </x:c>
      <x:c r="K31" s="7" t="n">
        <x:f>(((H31-0.73)/(0.91-0.73))*100)*0.45+(((I31-0.64)/(0.84-0.64))*100)*0.25+J31*0.30</x:f>
        <x:v>34.92346938775511</x:v>
      </x:c>
      <x:c r="L31" s="6" t="n">
        <x:v>86</x:v>
      </x:c>
      <x:c r="M31" s="6" t="n">
        <x:v>100</x:v>
      </x:c>
      <x:c r="N31" s="7" t="n">
        <x:f>L31*0.75+M31*0.25</x:f>
        <x:v>89.5</x:v>
      </x:c>
      <x:c r="O31" s="6" t="n">
        <x:v>92</x:v>
      </x:c>
      <x:c r="P31" s="6" t="n">
        <x:v>41.17647058823529</x:v>
      </x:c>
      <x:c r="Q31" s="6" t="n">
        <x:v>34</x:v>
      </x:c>
      <x:c r="R31" s="6" t="n">
        <x:v>80</x:v>
      </x:c>
      <x:c r="S31" s="6" t="n">
        <x:v>100</x:v>
      </x:c>
      <x:c r="T31" s="7" t="n">
        <x:f>R31*0.70+S31*0.30</x:f>
        <x:v>86</x:v>
      </x:c>
      <x:c r="U31" s="6" t="n">
        <x:v>77.60000000000001</x:v>
      </x:c>
      <x:c r="V31" s="6" t="n">
        <x:v>57.99999999999999</x:v>
      </x:c>
      <x:c r="W31" s="6" t="n">
        <x:v>44.99999999999999</x:v>
      </x:c>
      <x:c r="X31" s="7" t="n">
        <x:f>V31*0.55+W31*0.45</x:f>
        <x:v>52.14999999999999</x:v>
      </x:c>
      <x:c r="Y31" s="6" t="n">
        <x:v>89.79591836734694</x:v>
      </x:c>
      <x:c r="Z31" s="2" t="inlineStr">
        <x:is>
          <x:t xml:space="preserve">No</x:t>
        </x:is>
      </x:c>
      <x:c r="AA31" s="2" t="inlineStr">
        <x:is>
          <x:t xml:space="preserve">Yes</x:t>
        </x:is>
      </x:c>
      <x:c r="AB31" s="7" t="n">
        <x:f>((IF(Z31="No",100,0))+(IF(AA31="Yes",100,0)))/2</x:f>
        <x:v>100</x:v>
      </x:c>
      <x:c r="AC31" s="7" t="n">
        <x:f>G31*Weights!$B$3+K31*Weights!$B$4+N31*Weights!$B$5+O31*Weights!$B$6+P31*Weights!$B$7+Q31*Weights!$B$8+T31*Weights!$B$9+U31*Weights!$B$10+X31*Weights!$B$11+Y31*Weights!$B$12+AB31*Weights!$B$13</x:f>
        <x:v>62.8317899159664</x:v>
      </x:c>
      <x:c r="AD31" s="2" t="n">
        <x:v>17</x:v>
      </x:c>
    </x:row>
    <x:row r="32">
      <x:c r="A32" s="2" t="inlineStr">
        <x:is>
          <x:t xml:space="preserve">New Jersey</x:t>
        </x:is>
      </x:c>
      <x:c r="B32" s="2" t="inlineStr">
        <x:is>
          <x:t xml:space="preserve">No gestational-duration ban</x:t>
        </x:is>
      </x:c>
      <x:c r="C32" s="6" t="n">
        <x:v>100</x:v>
      </x:c>
      <x:c r="D32" s="6" t="n">
        <x:v>100</x:v>
      </x:c>
      <x:c r="E32" s="6" t="n">
        <x:v>100</x:v>
      </x:c>
      <x:c r="F32" s="6" t="n">
        <x:v>100</x:v>
      </x:c>
      <x:c r="G32" s="7" t="n">
        <x:f>C32*0.55+D32*0.15+E32*0.15+F32*0.15</x:f>
        <x:v>100</x:v>
      </x:c>
      <x:c r="H32" s="6" t="n">
        <x:v>0.82</x:v>
      </x:c>
      <x:c r="I32" s="6" t="n">
        <x:v>0.75</x:v>
      </x:c>
      <x:c r="J32" s="6" t="n">
        <x:v>59.18367346938776</x:v>
      </x:c>
      <x:c r="K32" s="7" t="n">
        <x:f>(((H32-0.73)/(0.91-0.73))*100)*0.45+(((I32-0.64)/(0.84-0.64))*100)*0.25+J32*0.30</x:f>
        <x:v>54.00510204081631</x:v>
      </x:c>
      <x:c r="L32" s="6" t="n">
        <x:v>82</x:v>
      </x:c>
      <x:c r="M32" s="6" t="n">
        <x:v>0</x:v>
      </x:c>
      <x:c r="N32" s="7" t="n">
        <x:f>L32*0.75+M32*0.25</x:f>
        <x:v>61.5</x:v>
      </x:c>
      <x:c r="O32" s="6" t="n">
        <x:v>64</x:v>
      </x:c>
      <x:c r="P32" s="6" t="n">
        <x:v>88.23529411764706</x:v>
      </x:c>
      <x:c r="Q32" s="6" t="n">
        <x:v>88</x:v>
      </x:c>
      <x:c r="R32" s="6" t="n">
        <x:v>94</x:v>
      </x:c>
      <x:c r="S32" s="6" t="n">
        <x:v>100</x:v>
      </x:c>
      <x:c r="T32" s="7" t="n">
        <x:f>R32*0.70+S32*0.30</x:f>
        <x:v>95.8</x:v>
      </x:c>
      <x:c r="U32" s="6" t="n">
        <x:v>93.60000000000001</x:v>
      </x:c>
      <x:c r="V32" s="6" t="n">
        <x:v>92</x:v>
      </x:c>
      <x:c r="W32" s="6" t="n">
        <x:v>55.00000000000001</x:v>
      </x:c>
      <x:c r="X32" s="7" t="n">
        <x:f>V32*0.55+W32*0.45</x:f>
        <x:v>75.35000000000001</x:v>
      </x:c>
      <x:c r="Y32" s="6" t="n">
        <x:v>53.06122448979592</x:v>
      </x:c>
      <x:c r="Z32" s="2" t="inlineStr">
        <x:is>
          <x:t xml:space="preserve">No</x:t>
        </x:is>
      </x:c>
      <x:c r="AA32" s="2" t="inlineStr">
        <x:is>
          <x:t xml:space="preserve">Yes</x:t>
        </x:is>
      </x:c>
      <x:c r="AB32" s="7" t="n">
        <x:f>((IF(Z32="No",100,0))+(IF(AA32="Yes",100,0)))/2</x:f>
        <x:v>100</x:v>
      </x:c>
      <x:c r="AC32" s="7" t="n">
        <x:f>G32*Weights!$B$3+K32*Weights!$B$4+N32*Weights!$B$5+O32*Weights!$B$6+P32*Weights!$B$7+Q32*Weights!$B$8+T32*Weights!$B$9+U32*Weights!$B$10+X32*Weights!$B$11+Y32*Weights!$B$12+AB32*Weights!$B$13</x:f>
        <x:v>78.71967226890754</x:v>
      </x:c>
      <x:c r="AD32" s="2" t="n">
        <x:v>10</x:v>
      </x:c>
    </x:row>
    <x:row r="33">
      <x:c r="A33" s="2" t="inlineStr">
        <x:is>
          <x:t xml:space="preserve">New Mexico</x:t>
        </x:is>
      </x:c>
      <x:c r="B33" s="2" t="inlineStr">
        <x:is>
          <x:t xml:space="preserve">No gestational-duration ban</x:t>
        </x:is>
      </x:c>
      <x:c r="C33" s="6" t="n">
        <x:v>100</x:v>
      </x:c>
      <x:c r="D33" s="6" t="n">
        <x:v>100</x:v>
      </x:c>
      <x:c r="E33" s="6" t="n">
        <x:v>100</x:v>
      </x:c>
      <x:c r="F33" s="6" t="n">
        <x:v>100</x:v>
      </x:c>
      <x:c r="G33" s="7" t="n">
        <x:f>C33*0.55+D33*0.15+E33*0.15+F33*0.15</x:f>
        <x:v>100</x:v>
      </x:c>
      <x:c r="H33" s="6" t="n">
        <x:v>0.83</x:v>
      </x:c>
      <x:c r="I33" s="6" t="n">
        <x:v>0.77</x:v>
      </x:c>
      <x:c r="J33" s="6" t="n">
        <x:v>81.63265306122449</x:v>
      </x:c>
      <x:c r="K33" s="7" t="n">
        <x:f>(((H33-0.73)/(0.91-0.73))*100)*0.45+(((I33-0.64)/(0.84-0.64))*100)*0.25+J33*0.30</x:f>
        <x:v>65.73979591836734</x:v>
      </x:c>
      <x:c r="L33" s="6" t="n">
        <x:v>0</x:v>
      </x:c>
      <x:c r="M33" s="6" t="n">
        <x:v>100</x:v>
      </x:c>
      <x:c r="N33" s="7" t="n">
        <x:f>L33*0.75+M33*0.25</x:f>
        <x:v>25</x:v>
      </x:c>
      <x:c r="O33" s="6" t="n">
        <x:v>20</x:v>
      </x:c>
      <x:c r="P33" s="6" t="n">
        <x:v>62.74509803921568</x:v>
      </x:c>
      <x:c r="Q33" s="6" t="n">
        <x:v>38</x:v>
      </x:c>
      <x:c r="R33" s="6" t="n">
        <x:v>40</x:v>
      </x:c>
      <x:c r="S33" s="6" t="n">
        <x:v>100</x:v>
      </x:c>
      <x:c r="T33" s="7" t="n">
        <x:f>R33*0.70+S33*0.30</x:f>
        <x:v>58</x:v>
      </x:c>
      <x:c r="U33" s="6" t="n">
        <x:v>84.8</x:v>
      </x:c>
      <x:c r="V33" s="6" t="n">
        <x:v>10</x:v>
      </x:c>
      <x:c r="W33" s="6" t="n">
        <x:v>65.00000000000001</x:v>
      </x:c>
      <x:c r="X33" s="7" t="n">
        <x:f>V33*0.55+W33*0.45</x:f>
        <x:v>34.75000000000001</x:v>
      </x:c>
      <x:c r="Y33" s="6" t="n">
        <x:v>81.63265306122449</x:v>
      </x:c>
      <x:c r="Z33" s="2" t="inlineStr">
        <x:is>
          <x:t xml:space="preserve">No</x:t>
        </x:is>
      </x:c>
      <x:c r="AA33" s="2" t="inlineStr">
        <x:is>
          <x:t xml:space="preserve">Yes</x:t>
        </x:is>
      </x:c>
      <x:c r="AB33" s="7" t="n">
        <x:f>((IF(Z33="No",100,0))+(IF(AA33="Yes",100,0)))/2</x:f>
        <x:v>100</x:v>
      </x:c>
      <x:c r="AC33" s="7" t="n">
        <x:f>G33*Weights!$B$3+K33*Weights!$B$4+N33*Weights!$B$5+O33*Weights!$B$6+P33*Weights!$B$7+Q33*Weights!$B$8+T33*Weights!$B$9+U33*Weights!$B$10+X33*Weights!$B$11+Y33*Weights!$B$12+AB33*Weights!$B$13</x:f>
        <x:v>60.898326130452176</x:v>
      </x:c>
      <x:c r="AD33" s="2" t="n">
        <x:v>20</x:v>
      </x:c>
    </x:row>
    <x:row r="34">
      <x:c r="A34" s="2" t="inlineStr">
        <x:is>
          <x:t xml:space="preserve">New York</x:t>
        </x:is>
      </x:c>
      <x:c r="B34" s="2" t="inlineStr">
        <x:is>
          <x:t xml:space="preserve">~24-week limit</x:t>
        </x:is>
      </x:c>
      <x:c r="C34" s="6" t="n">
        <x:v>85</x:v>
      </x:c>
      <x:c r="D34" s="6" t="n">
        <x:v>100</x:v>
      </x:c>
      <x:c r="E34" s="6" t="n">
        <x:v>100</x:v>
      </x:c>
      <x:c r="F34" s="6" t="n">
        <x:v>100</x:v>
      </x:c>
      <x:c r="G34" s="7" t="n">
        <x:f>C34*0.55+D34*0.15+E34*0.15+F34*0.15</x:f>
        <x:v>91.75</x:v>
      </x:c>
      <x:c r="H34" s="6" t="n">
        <x:v>0.91</x:v>
      </x:c>
      <x:c r="I34" s="6" t="n">
        <x:v>0.8100000000000001</x:v>
      </x:c>
      <x:c r="J34" s="6" t="n">
        <x:v>79.59183673469387</x:v>
      </x:c>
      <x:c r="K34" s="7" t="n">
        <x:f>(((H34-0.73)/(0.91-0.73))*100)*0.45+(((I34-0.64)/(0.84-0.64))*100)*0.25+J34*0.30</x:f>
        <x:v>90.12755102040818</x:v>
      </x:c>
      <x:c r="L34" s="6" t="n">
        <x:v>78</x:v>
      </x:c>
      <x:c r="M34" s="6" t="n">
        <x:v>0</x:v>
      </x:c>
      <x:c r="N34" s="7" t="n">
        <x:f>L34*0.75+M34*0.25</x:f>
        <x:v>58.5</x:v>
      </x:c>
      <x:c r="O34" s="6" t="n">
        <x:v>82</x:v>
      </x:c>
      <x:c r="P34" s="6" t="n">
        <x:v>94.11764705882352</x:v>
      </x:c>
      <x:c r="Q34" s="6" t="n">
        <x:v>78</x:v>
      </x:c>
      <x:c r="R34" s="6" t="n">
        <x:v>98</x:v>
      </x:c>
      <x:c r="S34" s="6" t="n">
        <x:v>100</x:v>
      </x:c>
      <x:c r="T34" s="7" t="n">
        <x:f>R34*0.70+S34*0.30</x:f>
        <x:v>98.6</x:v>
      </x:c>
      <x:c r="U34" s="6" t="n">
        <x:v>97.59999999999999</x:v>
      </x:c>
      <x:c r="V34" s="6" t="n">
        <x:v>36</x:v>
      </x:c>
      <x:c r="W34" s="6" t="n">
        <x:v>85.00000000000004</x:v>
      </x:c>
      <x:c r="X34" s="7" t="n">
        <x:f>V34*0.55+W34*0.45</x:f>
        <x:v>58.050000000000026</x:v>
      </x:c>
      <x:c r="Y34" s="6" t="n">
        <x:v>75.51020408163265</x:v>
      </x:c>
      <x:c r="Z34" s="2" t="inlineStr">
        <x:is>
          <x:t xml:space="preserve">No</x:t>
        </x:is>
      </x:c>
      <x:c r="AA34" s="2" t="inlineStr">
        <x:is>
          <x:t xml:space="preserve">Yes</x:t>
        </x:is>
      </x:c>
      <x:c r="AB34" s="7" t="n">
        <x:f>((IF(Z34="No",100,0))+(IF(AA34="Yes",100,0)))/2</x:f>
        <x:v>100</x:v>
      </x:c>
      <x:c r="AC34" s="7" t="n">
        <x:f>G34*Weights!$B$3+K34*Weights!$B$4+N34*Weights!$B$5+O34*Weights!$B$6+P34*Weights!$B$7+Q34*Weights!$B$8+T34*Weights!$B$9+U34*Weights!$B$10+X34*Weights!$B$11+Y34*Weights!$B$12+AB34*Weights!$B$13</x:f>
        <x:v>85.02092797118848</x:v>
      </x:c>
      <x:c r="AD34" s="2" t="n">
        <x:v>4</x:v>
      </x:c>
    </x:row>
    <x:row r="35">
      <x:c r="A35" s="2" t="inlineStr">
        <x:is>
          <x:t xml:space="preserve">North Carolina</x:t>
        </x:is>
      </x:c>
      <x:c r="B35" s="2" t="inlineStr">
        <x:is>
          <x:t xml:space="preserve">12-week ban</x:t>
        </x:is>
      </x:c>
      <x:c r="C35" s="6" t="n">
        <x:v>25</x:v>
      </x:c>
      <x:c r="D35" s="6" t="n">
        <x:v>100</x:v>
      </x:c>
      <x:c r="E35" s="6" t="n">
        <x:v>0</x:v>
      </x:c>
      <x:c r="F35" s="6" t="n">
        <x:v>60</x:v>
      </x:c>
      <x:c r="G35" s="7" t="n">
        <x:f>C35*0.55+D35*0.15+E35*0.15+F35*0.15</x:f>
        <x:v>37.75</x:v>
      </x:c>
      <x:c r="H35" s="6" t="n">
        <x:v>0.84</x:v>
      </x:c>
      <x:c r="I35" s="6" t="n">
        <x:v>0.77</x:v>
      </x:c>
      <x:c r="J35" s="6" t="n">
        <x:v>73.46938775510205</x:v>
      </x:c>
      <x:c r="K35" s="7" t="n">
        <x:f>(((H35-0.73)/(0.91-0.73))*100)*0.45+(((I35-0.64)/(0.84-0.64))*100)*0.25+J35*0.30</x:f>
        <x:v>65.7908163265306</x:v>
      </x:c>
      <x:c r="L35" s="6" t="n">
        <x:v>18</x:v>
      </x:c>
      <x:c r="M35" s="6" t="n">
        <x:v>0</x:v>
      </x:c>
      <x:c r="N35" s="7" t="n">
        <x:f>L35*0.75+M35*0.25</x:f>
        <x:v>13.5</x:v>
      </x:c>
      <x:c r="O35" s="6" t="n">
        <x:v>36</x:v>
      </x:c>
      <x:c r="P35" s="6" t="n">
        <x:v>0</x:v>
      </x:c>
      <x:c r="Q35" s="6" t="n">
        <x:v>30</x:v>
      </x:c>
      <x:c r="R35" s="6" t="n">
        <x:v>46</x:v>
      </x:c>
      <x:c r="S35" s="6" t="n">
        <x:v>100</x:v>
      </x:c>
      <x:c r="T35" s="7" t="n">
        <x:f>R35*0.70+S35*0.30</x:f>
        <x:v>62.199999999999996</x:v>
      </x:c>
      <x:c r="U35" s="6" t="n">
        <x:v>34</x:v>
      </x:c>
      <x:c r="V35" s="6" t="n">
        <x:v>60</x:v>
      </x:c>
      <x:c r="W35" s="6" t="n">
        <x:v>65.00000000000001</x:v>
      </x:c>
      <x:c r="X35" s="7" t="n">
        <x:f>V35*0.55+W35*0.45</x:f>
        <x:v>62.25000000000001</x:v>
      </x:c>
      <x:c r="Y35" s="6" t="n">
        <x:v>28.57142857142857</x:v>
      </x:c>
      <x:c r="Z35" s="2" t="inlineStr">
        <x:is>
          <x:t xml:space="preserve">Yes</x:t>
        </x:is>
      </x:c>
      <x:c r="AA35" s="2" t="inlineStr">
        <x:is>
          <x:t xml:space="preserve">Yes</x:t>
        </x:is>
      </x:c>
      <x:c r="AB35" s="7" t="n">
        <x:f>((IF(Z35="No",100,0))+(IF(AA35="Yes",100,0)))/2</x:f>
        <x:v>50</x:v>
      </x:c>
      <x:c r="AC35" s="7" t="n">
        <x:f>G35*Weights!$B$3+K35*Weights!$B$4+N35*Weights!$B$5+O35*Weights!$B$6+P35*Weights!$B$7+Q35*Weights!$B$8+T35*Weights!$B$9+U35*Weights!$B$10+X35*Weights!$B$11+Y35*Weights!$B$12+AB35*Weights!$B$13</x:f>
        <x:v>38.089775510204085</x:v>
      </x:c>
      <x:c r="AD35" s="2" t="n">
        <x:v>34</x:v>
      </x:c>
    </x:row>
    <x:row r="36">
      <x:c r="A36" s="2" t="inlineStr">
        <x:is>
          <x:t xml:space="preserve">North Dakota</x:t>
        </x:is>
      </x:c>
      <x:c r="B36" s="2" t="inlineStr">
        <x:is>
          <x:t xml:space="preserve">Total ban</x:t>
        </x:is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7" t="n">
        <x:f>C36*0.55+D36*0.15+E36*0.15+F36*0.15</x:f>
        <x:v>0</x:v>
      </x:c>
      <x:c r="H36" s="6" t="n">
        <x:v>0.79</x:v>
      </x:c>
      <x:c r="I36" s="6" t="n">
        <x:v>0.75</x:v>
      </x:c>
      <x:c r="J36" s="6" t="n">
        <x:v>55.10204081632652</x:v>
      </x:c>
      <x:c r="K36" s="7" t="n">
        <x:f>(((H36-0.73)/(0.91-0.73))*100)*0.45+(((I36-0.64)/(0.84-0.64))*100)*0.25+J36*0.30</x:f>
        <x:v>45.280612244897966</x:v>
      </x:c>
      <x:c r="L36" s="6" t="n">
        <x:v>80</x:v>
      </x:c>
      <x:c r="M36" s="6" t="n">
        <x:v>0</x:v>
      </x:c>
      <x:c r="N36" s="7" t="n">
        <x:f>L36*0.75+M36*0.25</x:f>
        <x:v>60</x:v>
      </x:c>
      <x:c r="O36" s="6" t="n">
        <x:v>70</x:v>
      </x:c>
      <x:c r="P36" s="6" t="n">
        <x:v>35.29411764705883</x:v>
      </x:c>
      <x:c r="Q36" s="6" t="n">
        <x:v>62</x:v>
      </x:c>
      <x:c r="R36" s="6" t="n">
        <x:v>52</x:v>
      </x:c>
      <x:c r="S36" s="6" t="n">
        <x:v>0</x:v>
      </x:c>
      <x:c r="T36" s="7" t="n">
        <x:f>R36*0.70+S36*0.30</x:f>
        <x:v>36.4</x:v>
      </x:c>
      <x:c r="U36" s="6" t="n">
        <x:v>43.2</x:v>
      </x:c>
      <x:c r="V36" s="6" t="n">
        <x:v>78</x:v>
      </x:c>
      <x:c r="W36" s="6" t="n">
        <x:v>55.00000000000001</x:v>
      </x:c>
      <x:c r="X36" s="7" t="n">
        <x:f>V36*0.55+W36*0.45</x:f>
        <x:v>67.65</x:v>
      </x:c>
      <x:c r="Y36" s="6" t="n">
        <x:v>6.122448979591836</x:v>
      </x:c>
      <x:c r="Z36" s="2" t="inlineStr">
        <x:is>
          <x:t xml:space="preserve">Yes</x:t>
        </x:is>
      </x:c>
      <x:c r="AA36" s="2" t="inlineStr">
        <x:is>
          <x:t xml:space="preserve">No</x:t>
        </x:is>
      </x:c>
      <x:c r="AB36" s="7" t="n">
        <x:f>((IF(Z36="No",100,0))+(IF(AA36="Yes",100,0)))/2</x:f>
        <x:v>0</x:v>
      </x:c>
      <x:c r="AC36" s="7" t="n">
        <x:f>G36*Weights!$B$3+K36*Weights!$B$4+N36*Weights!$B$5+O36*Weights!$B$6+P36*Weights!$B$7+Q36*Weights!$B$8+T36*Weights!$B$9+U36*Weights!$B$10+X36*Weights!$B$11+Y36*Weights!$B$12+AB36*Weights!$B$13</x:f>
        <x:v>39.17237094837936</x:v>
      </x:c>
      <x:c r="AD36" s="2" t="n">
        <x:v>33</x:v>
      </x:c>
    </x:row>
    <x:row r="37">
      <x:c r="A37" s="2" t="inlineStr">
        <x:is>
          <x:t xml:space="preserve">Ohio</x:t>
        </x:is>
      </x:c>
      <x:c r="B37" s="2" t="inlineStr">
        <x:is>
          <x:t xml:space="preserve">20-week ban</x:t>
        </x:is>
      </x:c>
      <x:c r="C37" s="6" t="n">
        <x:v>60</x:v>
      </x:c>
      <x:c r="D37" s="6" t="n">
        <x:v>0</x:v>
      </x:c>
      <x:c r="E37" s="6" t="n">
        <x:v>0</x:v>
      </x:c>
      <x:c r="F37" s="6" t="n">
        <x:v>100</x:v>
      </x:c>
      <x:c r="G37" s="7" t="n">
        <x:f>C37*0.55+D37*0.15+E37*0.15+F37*0.15</x:f>
        <x:v>48</x:v>
      </x:c>
      <x:c r="H37" s="6" t="n">
        <x:v>0.79</x:v>
      </x:c>
      <x:c r="I37" s="6" t="n">
        <x:v>0.74</x:v>
      </x:c>
      <x:c r="J37" s="6" t="n">
        <x:v>36.73469387755102</x:v>
      </x:c>
      <x:c r="K37" s="7" t="n">
        <x:f>(((H37-0.73)/(0.91-0.73))*100)*0.45+(((I37-0.64)/(0.84-0.64))*100)*0.25+J37*0.30</x:f>
        <x:v>38.520408163265316</x:v>
      </x:c>
      <x:c r="L37" s="6" t="n">
        <x:v>50</x:v>
      </x:c>
      <x:c r="M37" s="6" t="n">
        <x:v>100</x:v>
      </x:c>
      <x:c r="N37" s="7" t="n">
        <x:f>L37*0.75+M37*0.25</x:f>
        <x:v>62.5</x:v>
      </x:c>
      <x:c r="O37" s="6" t="n">
        <x:v>44</x:v>
      </x:c>
      <x:c r="P37" s="6" t="n">
        <x:v>54.90196078431373</x:v>
      </x:c>
      <x:c r="Q37" s="6" t="n">
        <x:v>57.99999999999999</x:v>
      </x:c>
      <x:c r="R37" s="6" t="n">
        <x:v>50</x:v>
      </x:c>
      <x:c r="S37" s="6" t="n">
        <x:v>0</x:v>
      </x:c>
      <x:c r="T37" s="7" t="n">
        <x:f>R37*0.70+S37*0.30</x:f>
        <x:v>35</x:v>
      </x:c>
      <x:c r="U37" s="6" t="n">
        <x:v>26.8</x:v>
      </x:c>
      <x:c r="V37" s="6" t="n">
        <x:v>70</x:v>
      </x:c>
      <x:c r="W37" s="6" t="n">
        <x:v>50</x:v>
      </x:c>
      <x:c r="X37" s="7" t="n">
        <x:f>V37*0.55+W37*0.45</x:f>
        <x:v>61</x:v>
      </x:c>
      <x:c r="Y37" s="6" t="n">
        <x:v>18.36734693877551</x:v>
      </x:c>
      <x:c r="Z37" s="2" t="inlineStr">
        <x:is>
          <x:t xml:space="preserve">No</x:t>
        </x:is>
      </x:c>
      <x:c r="AA37" s="2" t="inlineStr">
        <x:is>
          <x:t xml:space="preserve">Yes</x:t>
        </x:is>
      </x:c>
      <x:c r="AB37" s="7" t="n">
        <x:f>((IF(Z37="No",100,0))+(IF(AA37="Yes",100,0)))/2</x:f>
        <x:v>100</x:v>
      </x:c>
      <x:c r="AC37" s="7" t="n">
        <x:f>G37*Weights!$B$3+K37*Weights!$B$4+N37*Weights!$B$5+O37*Weights!$B$6+P37*Weights!$B$7+Q37*Weights!$B$8+T37*Weights!$B$9+U37*Weights!$B$10+X37*Weights!$B$11+Y37*Weights!$B$12+AB37*Weights!$B$13</x:f>
        <x:v>47.779216486594635</x:v>
      </x:c>
      <x:c r="AD37" s="2" t="n">
        <x:v>29</x:v>
      </x:c>
    </x:row>
    <x:row r="38">
      <x:c r="A38" s="2" t="inlineStr">
        <x:is>
          <x:t xml:space="preserve">Oklahoma</x:t>
        </x:is>
      </x:c>
      <x:c r="B38" s="2" t="inlineStr">
        <x:is>
          <x:t xml:space="preserve">Total ban</x:t>
        </x:is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7" t="n">
        <x:f>C38*0.55+D38*0.15+E38*0.15+F38*0.15</x:f>
        <x:v>0</x:v>
      </x:c>
      <x:c r="H38" s="6" t="n">
        <x:v>0.8100000000000001</x:v>
      </x:c>
      <x:c r="I38" s="6" t="n">
        <x:v>0.74</x:v>
      </x:c>
      <x:c r="J38" s="6" t="n">
        <x:v>16.3265306122449</x:v>
      </x:c>
      <x:c r="K38" s="7" t="n">
        <x:f>(((H38-0.73)/(0.91-0.73))*100)*0.45+(((I38-0.64)/(0.84-0.64))*100)*0.25+J38*0.30</x:f>
        <x:v>37.397959183673485</x:v>
      </x:c>
      <x:c r="L38" s="6" t="n">
        <x:v>44</x:v>
      </x:c>
      <x:c r="M38" s="6" t="n">
        <x:v>100</x:v>
      </x:c>
      <x:c r="N38" s="7" t="n">
        <x:f>L38*0.75+M38*0.25</x:f>
        <x:v>58</x:v>
      </x:c>
      <x:c r="O38" s="6" t="n">
        <x:v>6</x:v>
      </x:c>
      <x:c r="P38" s="6" t="n">
        <x:v>23.52941176470588</x:v>
      </x:c>
      <x:c r="Q38" s="6" t="n">
        <x:v>24</x:v>
      </x:c>
      <x:c r="R38" s="6" t="n">
        <x:v>0</x:v>
      </x:c>
      <x:c r="S38" s="6" t="n">
        <x:v>0</x:v>
      </x:c>
      <x:c r="T38" s="7" t="n">
        <x:f>R38*0.70+S38*0.30</x:f>
        <x:v>0</x:v>
      </x:c>
      <x:c r="U38" s="6" t="n">
        <x:v>15.6</x:v>
      </x:c>
      <x:c r="V38" s="6" t="n">
        <x:v>8</x:v>
      </x:c>
      <x:c r="W38" s="6" t="n">
        <x:v>50</x:v>
      </x:c>
      <x:c r="X38" s="7" t="n">
        <x:f>V38*0.55+W38*0.45</x:f>
        <x:v>26.9</x:v>
      </x:c>
      <x:c r="Y38" s="6" t="n">
        <x:v>16.3265306122449</x:v>
      </x:c>
      <x:c r="Z38" s="2" t="inlineStr">
        <x:is>
          <x:t xml:space="preserve">Yes</x:t>
        </x:is>
      </x:c>
      <x:c r="AA38" s="2" t="inlineStr">
        <x:is>
          <x:t xml:space="preserve">No</x:t>
        </x:is>
      </x:c>
      <x:c r="AB38" s="7" t="n">
        <x:f>((IF(Z38="No",100,0))+(IF(AA38="Yes",100,0)))/2</x:f>
        <x:v>0</x:v>
      </x:c>
      <x:c r="AC38" s="7" t="n">
        <x:f>G38*Weights!$B$3+K38*Weights!$B$4+N38*Weights!$B$5+O38*Weights!$B$6+P38*Weights!$B$7+Q38*Weights!$B$8+T38*Weights!$B$9+U38*Weights!$B$10+X38*Weights!$B$11+Y38*Weights!$B$12+AB38*Weights!$B$13</x:f>
        <x:v>20.903104441776716</x:v>
      </x:c>
      <x:c r="AD38" s="2" t="n">
        <x:v>46</x:v>
      </x:c>
    </x:row>
    <x:row r="39">
      <x:c r="A39" s="2" t="inlineStr">
        <x:is>
          <x:t xml:space="preserve">Oregon</x:t>
        </x:is>
      </x:c>
      <x:c r="B39" s="2" t="inlineStr">
        <x:is>
          <x:t xml:space="preserve">No gestational-duration ban</x:t>
        </x:is>
      </x:c>
      <x:c r="C39" s="6" t="n">
        <x:v>100</x:v>
      </x:c>
      <x:c r="D39" s="6" t="n">
        <x:v>100</x:v>
      </x:c>
      <x:c r="E39" s="6" t="n">
        <x:v>100</x:v>
      </x:c>
      <x:c r="F39" s="6" t="n">
        <x:v>100</x:v>
      </x:c>
      <x:c r="G39" s="7" t="n">
        <x:f>C39*0.55+D39*0.15+E39*0.15+F39*0.15</x:f>
        <x:v>100</x:v>
      </x:c>
      <x:c r="H39" s="6" t="n">
        <x:v>0.86</x:v>
      </x:c>
      <x:c r="I39" s="6" t="n">
        <x:v>0.79</x:v>
      </x:c>
      <x:c r="J39" s="6" t="n">
        <x:v>93.87755102040816</x:v>
      </x:c>
      <x:c r="K39" s="7" t="n">
        <x:f>(((H39-0.73)/(0.91-0.73))*100)*0.45+(((I39-0.64)/(0.84-0.64))*100)*0.25+J39*0.30</x:f>
        <x:v>79.41326530612245</x:v>
      </x:c>
      <x:c r="L39" s="6" t="n">
        <x:v>14</x:v>
      </x:c>
      <x:c r="M39" s="6" t="n">
        <x:v>0</x:v>
      </x:c>
      <x:c r="N39" s="7" t="n">
        <x:f>L39*0.75+M39*0.25</x:f>
        <x:v>10.5</x:v>
      </x:c>
      <x:c r="O39" s="6" t="n">
        <x:v>76</x:v>
      </x:c>
      <x:c r="P39" s="6" t="n">
        <x:v>96.07843137254902</x:v>
      </x:c>
      <x:c r="Q39" s="6" t="n">
        <x:v>94</x:v>
      </x:c>
      <x:c r="R39" s="6" t="n">
        <x:v>70</x:v>
      </x:c>
      <x:c r="S39" s="6" t="n">
        <x:v>100</x:v>
      </x:c>
      <x:c r="T39" s="7" t="n">
        <x:f>R39*0.70+S39*0.30</x:f>
        <x:v>79</x:v>
      </x:c>
      <x:c r="U39" s="6" t="n">
        <x:v>89.60000000000001</x:v>
      </x:c>
      <x:c r="V39" s="6" t="n">
        <x:v>56.00000000000001</x:v>
      </x:c>
      <x:c r="W39" s="6" t="n">
        <x:v>75.00000000000003</x:v>
      </x:c>
      <x:c r="X39" s="7" t="n">
        <x:f>V39*0.55+W39*0.45</x:f>
        <x:v>64.55000000000003</x:v>
      </x:c>
      <x:c r="Y39" s="6" t="n">
        <x:v>71.42857142857143</x:v>
      </x:c>
      <x:c r="Z39" s="2" t="inlineStr">
        <x:is>
          <x:t xml:space="preserve">No</x:t>
        </x:is>
      </x:c>
      <x:c r="AA39" s="2" t="inlineStr">
        <x:is>
          <x:t xml:space="preserve">Yes</x:t>
        </x:is>
      </x:c>
      <x:c r="AB39" s="7" t="n">
        <x:f>((IF(Z39="No",100,0))+(IF(AA39="Yes",100,0)))/2</x:f>
        <x:v>100</x:v>
      </x:c>
      <x:c r="AC39" s="7" t="n">
        <x:f>G39*Weights!$B$3+K39*Weights!$B$4+N39*Weights!$B$5+O39*Weights!$B$6+P39*Weights!$B$7+Q39*Weights!$B$8+T39*Weights!$B$9+U39*Weights!$B$10+X39*Weights!$B$11+Y39*Weights!$B$12+AB39*Weights!$B$13</x:f>
        <x:v>77.98880232092839</x:v>
      </x:c>
      <x:c r="AD39" s="2" t="n">
        <x:v>11</x:v>
      </x:c>
    </x:row>
    <x:row r="40">
      <x:c r="A40" s="2" t="inlineStr">
        <x:is>
          <x:t xml:space="preserve">Pennsylvania</x:t>
        </x:is>
      </x:c>
      <x:c r="B40" s="2" t="inlineStr">
        <x:is>
          <x:t xml:space="preserve">~24-week limit</x:t>
        </x:is>
      </x:c>
      <x:c r="C40" s="6" t="n">
        <x:v>85</x:v>
      </x:c>
      <x:c r="D40" s="6" t="n">
        <x:v>100</x:v>
      </x:c>
      <x:c r="E40" s="6" t="n">
        <x:v>100</x:v>
      </x:c>
      <x:c r="F40" s="6" t="n">
        <x:v>60</x:v>
      </x:c>
      <x:c r="G40" s="7" t="n">
        <x:f>C40*0.55+D40*0.15+E40*0.15+F40*0.15</x:f>
        <x:v>85.75</x:v>
      </x:c>
      <x:c r="H40" s="6" t="n">
        <x:v>0.82</x:v>
      </x:c>
      <x:c r="I40" s="6" t="n">
        <x:v>0.76</x:v>
      </x:c>
      <x:c r="J40" s="6" t="n">
        <x:v>28.57142857142857</x:v>
      </x:c>
      <x:c r="K40" s="7" t="n">
        <x:f>(((H40-0.73)/(0.91-0.73))*100)*0.45+(((I40-0.64)/(0.84-0.64))*100)*0.25+J40*0.30</x:f>
        <x:v>46.071428571428555</x:v>
      </x:c>
      <x:c r="L40" s="6" t="n">
        <x:v>66</x:v>
      </x:c>
      <x:c r="M40" s="6" t="n">
        <x:v>100</x:v>
      </x:c>
      <x:c r="N40" s="7" t="n">
        <x:f>L40*0.75+M40*0.25</x:f>
        <x:v>74.5</x:v>
      </x:c>
      <x:c r="O40" s="6" t="n">
        <x:v>64</x:v>
      </x:c>
      <x:c r="P40" s="6" t="n">
        <x:v>39.21568627450981</x:v>
      </x:c>
      <x:c r="Q40" s="6" t="n">
        <x:v>36</x:v>
      </x:c>
      <x:c r="R40" s="6" t="n">
        <x:v>64</x:v>
      </x:c>
      <x:c r="S40" s="6" t="n">
        <x:v>100</x:v>
      </x:c>
      <x:c r="T40" s="7" t="n">
        <x:f>R40*0.70+S40*0.30</x:f>
        <x:v>74.8</x:v>
      </x:c>
      <x:c r="U40" s="6" t="n">
        <x:v>54.8</x:v>
      </x:c>
      <x:c r="V40" s="6" t="n">
        <x:v>76</x:v>
      </x:c>
      <x:c r="W40" s="6" t="n">
        <x:v>60.00000000000001</x:v>
      </x:c>
      <x:c r="X40" s="7" t="n">
        <x:f>V40*0.55+W40*0.45</x:f>
        <x:v>68.80000000000001</x:v>
      </x:c>
      <x:c r="Y40" s="6" t="n">
        <x:v>26.53061224489796</x:v>
      </x:c>
      <x:c r="Z40" s="2" t="inlineStr">
        <x:is>
          <x:t xml:space="preserve">No</x:t>
        </x:is>
      </x:c>
      <x:c r="AA40" s="2" t="inlineStr">
        <x:is>
          <x:t xml:space="preserve">Yes</x:t>
        </x:is>
      </x:c>
      <x:c r="AB40" s="7" t="n">
        <x:f>((IF(Z40="No",100,0))+(IF(AA40="Yes",100,0)))/2</x:f>
        <x:v>100</x:v>
      </x:c>
      <x:c r="AC40" s="7" t="n">
        <x:f>G40*Weights!$B$3+K40*Weights!$B$4+N40*Weights!$B$5+O40*Weights!$B$6+P40*Weights!$B$7+Q40*Weights!$B$8+T40*Weights!$B$9+U40*Weights!$B$10+X40*Weights!$B$11+Y40*Weights!$B$12+AB40*Weights!$B$13</x:f>
        <x:v>62.13903801520608</x:v>
      </x:c>
      <x:c r="AD40" s="2" t="n">
        <x:v>18</x:v>
      </x:c>
    </x:row>
    <x:row r="41">
      <x:c r="A41" s="2" t="inlineStr">
        <x:is>
          <x:t xml:space="preserve">Rhode Island</x:t>
        </x:is>
      </x:c>
      <x:c r="B41" s="2" t="inlineStr">
        <x:is>
          <x:t xml:space="preserve">Viability limit</x:t>
        </x:is>
      </x:c>
      <x:c r="C41" s="6" t="n">
        <x:v>85</x:v>
      </x:c>
      <x:c r="D41" s="6" t="n">
        <x:v>100</x:v>
      </x:c>
      <x:c r="E41" s="6" t="n">
        <x:v>100</x:v>
      </x:c>
      <x:c r="F41" s="6" t="n">
        <x:v>100</x:v>
      </x:c>
      <x:c r="G41" s="7" t="n">
        <x:f>C41*0.55+D41*0.15+E41*0.15+F41*0.15</x:f>
        <x:v>91.75</x:v>
      </x:c>
      <x:c r="H41" s="6" t="n">
        <x:v>0.85</x:v>
      </x:c>
      <x:c r="I41" s="6" t="n">
        <x:v>0.84</x:v>
      </x:c>
      <x:c r="J41" s="6" t="n">
        <x:v>51.02040816326531</x:v>
      </x:c>
      <x:c r="K41" s="7" t="n">
        <x:f>(((H41-0.73)/(0.91-0.73))*100)*0.45+(((I41-0.64)/(0.84-0.64))*100)*0.25+J41*0.30</x:f>
        <x:v>70.30612244897958</x:v>
      </x:c>
      <x:c r="L41" s="6" t="n">
        <x:v>92</x:v>
      </x:c>
      <x:c r="M41" s="6" t="n">
        <x:v>100</x:v>
      </x:c>
      <x:c r="N41" s="7" t="n">
        <x:f>L41*0.75+M41*0.25</x:f>
        <x:v>94</x:v>
      </x:c>
      <x:c r="O41" s="6" t="n">
        <x:v>96</x:v>
      </x:c>
      <x:c r="P41" s="6" t="n">
        <x:v>76.47058823529412</x:v>
      </x:c>
      <x:c r="Q41" s="6" t="n">
        <x:v>96</x:v>
      </x:c>
      <x:c r="R41" s="6" t="n">
        <x:v>84</x:v>
      </x:c>
      <x:c r="S41" s="6" t="n">
        <x:v>100</x:v>
      </x:c>
      <x:c r="T41" s="7" t="n">
        <x:f>R41*0.70+S41*0.30</x:f>
        <x:v>88.8</x:v>
      </x:c>
      <x:c r="U41" s="6" t="n">
        <x:v>87.2</x:v>
      </x:c>
      <x:c r="V41" s="6" t="n">
        <x:v>74</x:v>
      </x:c>
      <x:c r="W41" s="6" t="n">
        <x:v>100</x:v>
      </x:c>
      <x:c r="X41" s="7" t="n">
        <x:f>V41*0.55+W41*0.45</x:f>
        <x:v>85.7</x:v>
      </x:c>
      <x:c r="Y41" s="6" t="n">
        <x:v>24.48979591836735</x:v>
      </x:c>
      <x:c r="Z41" s="2" t="inlineStr">
        <x:is>
          <x:t xml:space="preserve">No</x:t>
        </x:is>
      </x:c>
      <x:c r="AA41" s="2" t="inlineStr">
        <x:is>
          <x:t xml:space="preserve">Yes</x:t>
        </x:is>
      </x:c>
      <x:c r="AB41" s="7" t="n">
        <x:f>((IF(Z41="No",100,0))+(IF(AA41="Yes",100,0)))/2</x:f>
        <x:v>100</x:v>
      </x:c>
      <x:c r="AC41" s="7" t="n">
        <x:f>G41*Weights!$B$3+K41*Weights!$B$4+N41*Weights!$B$5+O41*Weights!$B$6+P41*Weights!$B$7+Q41*Weights!$B$8+T41*Weights!$B$9+U41*Weights!$B$10+X41*Weights!$B$11+Y41*Weights!$B$12+AB41*Weights!$B$13</x:f>
        <x:v>85.46595678271309</x:v>
      </x:c>
      <x:c r="AD41" s="2" t="n">
        <x:v>3</x:v>
      </x:c>
    </x:row>
    <x:row r="42">
      <x:c r="A42" s="2" t="inlineStr">
        <x:is>
          <x:t xml:space="preserve">South Carolina</x:t>
        </x:is>
      </x:c>
      <x:c r="B42" s="2" t="inlineStr">
        <x:is>
          <x:t xml:space="preserve">6-week ban</x:t>
        </x:is>
      </x:c>
      <x:c r="C42" s="6" t="n">
        <x:v>10</x:v>
      </x:c>
      <x:c r="D42" s="6" t="n">
        <x:v>0</x:v>
      </x:c>
      <x:c r="E42" s="6" t="n">
        <x:v>0</x:v>
      </x:c>
      <x:c r="F42" s="6" t="n">
        <x:v>60</x:v>
      </x:c>
      <x:c r="G42" s="7" t="n">
        <x:f>C42*0.55+D42*0.15+E42*0.15+F42*0.15</x:f>
        <x:v>14.5</x:v>
      </x:c>
      <x:c r="H42" s="6" t="n">
        <x:v>0.83</x:v>
      </x:c>
      <x:c r="I42" s="6" t="n">
        <x:v>0.74</x:v>
      </x:c>
      <x:c r="J42" s="6" t="n">
        <x:v>8.163265306122449</x:v>
      </x:c>
      <x:c r="K42" s="7" t="n">
        <x:f>(((H42-0.73)/(0.91-0.73))*100)*0.45+(((I42-0.64)/(0.84-0.64))*100)*0.25+J42*0.30</x:f>
        <x:v>39.94897959183672</x:v>
      </x:c>
      <x:c r="L42" s="6" t="n">
        <x:v>12</x:v>
      </x:c>
      <x:c r="M42" s="6" t="n">
        <x:v>0</x:v>
      </x:c>
      <x:c r="N42" s="7" t="n">
        <x:f>L42*0.75+M42*0.25</x:f>
        <x:v>9</x:v>
      </x:c>
      <x:c r="O42" s="6" t="n">
        <x:v>26</x:v>
      </x:c>
      <x:c r="P42" s="6" t="n">
        <x:v>9.803921568627452</x:v>
      </x:c>
      <x:c r="Q42" s="6" t="n">
        <x:v>12</x:v>
      </x:c>
      <x:c r="R42" s="6" t="n">
        <x:v>24</x:v>
      </x:c>
      <x:c r="S42" s="6" t="n">
        <x:v>0</x:v>
      </x:c>
      <x:c r="T42" s="7" t="n">
        <x:f>R42*0.70+S42*0.30</x:f>
        <x:v>16.799999999999997</x:v>
      </x:c>
      <x:c r="U42" s="6" t="n">
        <x:v>10</x:v>
      </x:c>
      <x:c r="V42" s="6" t="n">
        <x:v>18</x:v>
      </x:c>
      <x:c r="W42" s="6" t="n">
        <x:v>50</x:v>
      </x:c>
      <x:c r="X42" s="7" t="n">
        <x:f>V42*0.55+W42*0.45</x:f>
        <x:v>32.4</x:v>
      </x:c>
      <x:c r="Y42" s="6" t="n">
        <x:v>12.24489795918367</x:v>
      </x:c>
      <x:c r="Z42" s="2" t="inlineStr">
        <x:is>
          <x:t xml:space="preserve">No</x:t>
        </x:is>
      </x:c>
      <x:c r="AA42" s="2" t="inlineStr">
        <x:is>
          <x:t xml:space="preserve">Yes</x:t>
        </x:is>
      </x:c>
      <x:c r="AB42" s="7" t="n">
        <x:f>((IF(Z42="No",100,0))+(IF(AA42="Yes",100,0)))/2</x:f>
        <x:v>100</x:v>
      </x:c>
      <x:c r="AC42" s="7" t="n">
        <x:f>G42*Weights!$B$3+K42*Weights!$B$4+N42*Weights!$B$5+O42*Weights!$B$6+P42*Weights!$B$7+Q42*Weights!$B$8+T42*Weights!$B$9+U42*Weights!$B$10+X42*Weights!$B$11+Y42*Weights!$B$12+AB42*Weights!$B$13</x:f>
        <x:v>21.19610644257703</x:v>
      </x:c>
      <x:c r="AD42" s="2" t="n">
        <x:v>45</x:v>
      </x:c>
    </x:row>
    <x:row r="43">
      <x:c r="A43" s="2" t="inlineStr">
        <x:is>
          <x:t xml:space="preserve">South Dakota</x:t>
        </x:is>
      </x:c>
      <x:c r="B43" s="2" t="inlineStr">
        <x:is>
          <x:t xml:space="preserve">Total ban</x:t>
        </x:is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7" t="n">
        <x:f>C43*0.55+D43*0.15+E43*0.15+F43*0.15</x:f>
        <x:v>0</x:v>
      </x:c>
      <x:c r="H43" s="6" t="n">
        <x:v>0.83</x:v>
      </x:c>
      <x:c r="I43" s="6" t="n">
        <x:v>0.79</x:v>
      </x:c>
      <x:c r="J43" s="6" t="n">
        <x:v>40.81632653061224</x:v>
      </x:c>
      <x:c r="K43" s="7" t="n">
        <x:f>(((H43-0.73)/(0.91-0.73))*100)*0.45+(((I43-0.64)/(0.84-0.64))*100)*0.25+J43*0.30</x:f>
        <x:v>55.99489795918366</x:v>
      </x:c>
      <x:c r="L43" s="6" t="n">
        <x:v>62</x:v>
      </x:c>
      <x:c r="M43" s="6" t="n">
        <x:v>100</x:v>
      </x:c>
      <x:c r="N43" s="7" t="n">
        <x:f>L43*0.75+M43*0.25</x:f>
        <x:v>71.5</x:v>
      </x:c>
      <x:c r="O43" s="6" t="n">
        <x:v>44</x:v>
      </x:c>
      <x:c r="P43" s="6" t="n">
        <x:v>45.09803921568628</x:v>
      </x:c>
      <x:c r="Q43" s="6" t="n">
        <x:v>52</x:v>
      </x:c>
      <x:c r="R43" s="6" t="n">
        <x:v>30</x:v>
      </x:c>
      <x:c r="S43" s="6" t="n">
        <x:v>0</x:v>
      </x:c>
      <x:c r="T43" s="7" t="n">
        <x:f>R43*0.70+S43*0.30</x:f>
        <x:v>21</x:v>
      </x:c>
      <x:c r="U43" s="6" t="n">
        <x:v>10.4</x:v>
      </x:c>
      <x:c r="V43" s="6" t="n">
        <x:v>64</x:v>
      </x:c>
      <x:c r="W43" s="6" t="n">
        <x:v>75.00000000000003</x:v>
      </x:c>
      <x:c r="X43" s="7" t="n">
        <x:f>V43*0.55+W43*0.45</x:f>
        <x:v>68.95000000000002</x:v>
      </x:c>
      <x:c r="Y43" s="6" t="n">
        <x:v>30.61224489795918</x:v>
      </x:c>
      <x:c r="Z43" s="2" t="inlineStr">
        <x:is>
          <x:t xml:space="preserve">Yes</x:t>
        </x:is>
      </x:c>
      <x:c r="AA43" s="2" t="inlineStr">
        <x:is>
          <x:t xml:space="preserve">No</x:t>
        </x:is>
      </x:c>
      <x:c r="AB43" s="7" t="n">
        <x:f>((IF(Z43="No",100,0))+(IF(AA43="Yes",100,0)))/2</x:f>
        <x:v>0</x:v>
      </x:c>
      <x:c r="AC43" s="7" t="n">
        <x:f>G43*Weights!$B$3+K43*Weights!$B$4+N43*Weights!$B$5+O43*Weights!$B$6+P43*Weights!$B$7+Q43*Weights!$B$8+T43*Weights!$B$9+U43*Weights!$B$10+X43*Weights!$B$11+Y43*Weights!$B$12+AB43*Weights!$B$13</x:f>
        <x:v>37.40313045218088</x:v>
      </x:c>
      <x:c r="AD43" s="2" t="n">
        <x:v>35</x:v>
      </x:c>
    </x:row>
    <x:row r="44">
      <x:c r="A44" s="2" t="inlineStr">
        <x:is>
          <x:t xml:space="preserve">Tennessee</x:t>
        </x:is>
      </x:c>
      <x:c r="B44" s="2" t="inlineStr">
        <x:is>
          <x:t xml:space="preserve">Total ban</x:t>
        </x:is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7" t="n">
        <x:f>C44*0.55+D44*0.15+E44*0.15+F44*0.15</x:f>
        <x:v>0</x:v>
      </x:c>
      <x:c r="H44" s="6" t="n">
        <x:v>0.83</x:v>
      </x:c>
      <x:c r="I44" s="6" t="n">
        <x:v>0.74</x:v>
      </x:c>
      <x:c r="J44" s="6" t="n">
        <x:v>69.38775510204081</x:v>
      </x:c>
      <x:c r="K44" s="7" t="n">
        <x:f>(((H44-0.73)/(0.91-0.73))*100)*0.45+(((I44-0.64)/(0.84-0.64))*100)*0.25+J44*0.30</x:f>
        <x:v>58.31632653061223</x:v>
      </x:c>
      <x:c r="L44" s="6" t="n">
        <x:v>76</x:v>
      </x:c>
      <x:c r="M44" s="6" t="n">
        <x:v>0</x:v>
      </x:c>
      <x:c r="N44" s="7" t="n">
        <x:f>L44*0.75+M44*0.25</x:f>
        <x:v>57</x:v>
      </x:c>
      <x:c r="O44" s="6" t="n">
        <x:v>16</x:v>
      </x:c>
      <x:c r="P44" s="6" t="n">
        <x:v>7.84313725490196</x:v>
      </x:c>
      <x:c r="Q44" s="6" t="n">
        <x:v>4</x:v>
      </x:c>
      <x:c r="R44" s="6" t="n">
        <x:v>8</x:v>
      </x:c>
      <x:c r="S44" s="6" t="n">
        <x:v>100</x:v>
      </x:c>
      <x:c r="T44" s="7" t="n">
        <x:f>R44*0.70+S44*0.30</x:f>
        <x:v>35.6</x:v>
      </x:c>
      <x:c r="U44" s="6" t="n">
        <x:v>0</x:v>
      </x:c>
      <x:c r="V44" s="6" t="n">
        <x:v>88</x:v>
      </x:c>
      <x:c r="W44" s="6" t="n">
        <x:v>50</x:v>
      </x:c>
      <x:c r="X44" s="7" t="n">
        <x:f>V44*0.55+W44*0.45</x:f>
        <x:v>70.9</x:v>
      </x:c>
      <x:c r="Y44" s="6" t="n">
        <x:v>36.73469387755102</x:v>
      </x:c>
      <x:c r="Z44" s="2" t="inlineStr">
        <x:is>
          <x:t xml:space="preserve">Yes</x:t>
        </x:is>
      </x:c>
      <x:c r="AA44" s="2" t="inlineStr">
        <x:is>
          <x:t xml:space="preserve">No</x:t>
        </x:is>
      </x:c>
      <x:c r="AB44" s="7" t="n">
        <x:f>((IF(Z44="No",100,0))+(IF(AA44="Yes",100,0)))/2</x:f>
        <x:v>0</x:v>
      </x:c>
      <x:c r="AC44" s="7" t="n">
        <x:f>G44*Weights!$B$3+K44*Weights!$B$4+N44*Weights!$B$5+O44*Weights!$B$6+P44*Weights!$B$7+Q44*Weights!$B$8+T44*Weights!$B$9+U44*Weights!$B$10+X44*Weights!$B$11+Y44*Weights!$B$12+AB44*Weights!$B$13</x:f>
        <x:v>26.459946378551418</x:v>
      </x:c>
      <x:c r="AD44" s="2" t="n">
        <x:v>40</x:v>
      </x:c>
    </x:row>
    <x:row r="45">
      <x:c r="A45" s="2" t="inlineStr">
        <x:is>
          <x:t xml:space="preserve">Texas</x:t>
        </x:is>
      </x:c>
      <x:c r="B45" s="2" t="inlineStr">
        <x:is>
          <x:t xml:space="preserve">Total ban</x:t>
        </x:is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7" t="n">
        <x:f>C45*0.55+D45*0.15+E45*0.15+F45*0.15</x:f>
        <x:v>0</x:v>
      </x:c>
      <x:c r="H45" s="6" t="n">
        <x:v>0.82</x:v>
      </x:c>
      <x:c r="I45" s="6" t="n">
        <x:v>0.72</x:v>
      </x:c>
      <x:c r="J45" s="6" t="n">
        <x:v>26.53061224489796</x:v>
      </x:c>
      <x:c r="K45" s="7" t="n">
        <x:f>(((H45-0.73)/(0.91-0.73))*100)*0.45+(((I45-0.64)/(0.84-0.64))*100)*0.25+J45*0.30</x:f>
        <x:v>40.459183673469376</x:v>
      </x:c>
      <x:c r="L45" s="6" t="n">
        <x:v>38</x:v>
      </x:c>
      <x:c r="M45" s="6" t="n">
        <x:v>0</x:v>
      </x:c>
      <x:c r="N45" s="7" t="n">
        <x:f>L45*0.75+M45*0.25</x:f>
        <x:v>28.5</x:v>
      </x:c>
      <x:c r="O45" s="6" t="n">
        <x:v>2</x:v>
      </x:c>
      <x:c r="P45" s="6" t="n">
        <x:v>13.72549019607843</x:v>
      </x:c>
      <x:c r="Q45" s="6" t="n">
        <x:v>6</x:v>
      </x:c>
      <x:c r="R45" s="6" t="n">
        <x:v>14</x:v>
      </x:c>
      <x:c r="S45" s="6" t="n">
        <x:v>0</x:v>
      </x:c>
      <x:c r="T45" s="7" t="n">
        <x:f>R45*0.70+S45*0.30</x:f>
        <x:v>9.799999999999999</x:v>
      </x:c>
      <x:c r="U45" s="6" t="n">
        <x:v>15.6</x:v>
      </x:c>
      <x:c r="V45" s="6" t="n">
        <x:v>26</x:v>
      </x:c>
      <x:c r="W45" s="6" t="n">
        <x:v>39.99999999999999</x:v>
      </x:c>
      <x:c r="X45" s="7" t="n">
        <x:f>V45*0.55+W45*0.45</x:f>
        <x:v>32.3</x:v>
      </x:c>
      <x:c r="Y45" s="6" t="n">
        <x:v>22.44897959183674</x:v>
      </x:c>
      <x:c r="Z45" s="2" t="inlineStr">
        <x:is>
          <x:t xml:space="preserve">No</x:t>
        </x:is>
      </x:c>
      <x:c r="AA45" s="2" t="inlineStr">
        <x:is>
          <x:t xml:space="preserve">No</x:t>
        </x:is>
      </x:c>
      <x:c r="AB45" s="7" t="n">
        <x:f>((IF(Z45="No",100,0))+(IF(AA45="Yes",100,0)))/2</x:f>
        <x:v>50</x:v>
      </x:c>
      <x:c r="AC45" s="7" t="n">
        <x:f>G45*Weights!$B$3+K45*Weights!$B$4+N45*Weights!$B$5+O45*Weights!$B$6+P45*Weights!$B$7+Q45*Weights!$B$8+T45*Weights!$B$9+U45*Weights!$B$10+X45*Weights!$B$11+Y45*Weights!$B$12+AB45*Weights!$B$13</x:f>
        <x:v>17.216181672669066</x:v>
      </x:c>
      <x:c r="AD45" s="2" t="n">
        <x:v>47</x:v>
      </x:c>
    </x:row>
    <x:row r="46">
      <x:c r="A46" s="2" t="inlineStr">
        <x:is>
          <x:t xml:space="preserve">Utah</x:t>
        </x:is>
      </x:c>
      <x:c r="B46" s="2" t="inlineStr">
        <x:is>
          <x:t xml:space="preserve">18-week ban</x:t>
        </x:is>
      </x:c>
      <x:c r="C46" s="6" t="n">
        <x:v>45</x:v>
      </x:c>
      <x:c r="D46" s="6" t="n">
        <x:v>0</x:v>
      </x:c>
      <x:c r="E46" s="6" t="n">
        <x:v>40</x:v>
      </x:c>
      <x:c r="F46" s="6" t="n">
        <x:v>60</x:v>
      </x:c>
      <x:c r="G46" s="7" t="n">
        <x:f>C46*0.55+D46*0.15+E46*0.15+F46*0.15</x:f>
        <x:v>39.75</x:v>
      </x:c>
      <x:c r="H46" s="6" t="n">
        <x:v>0.74</x:v>
      </x:c>
      <x:c r="I46" s="6" t="n">
        <x:v>0.64</x:v>
      </x:c>
      <x:c r="J46" s="6" t="n">
        <x:v>6.122448979591836</x:v>
      </x:c>
      <x:c r="K46" s="7" t="n">
        <x:f>(((H46-0.73)/(0.91-0.73))*100)*0.45+(((I46-0.64)/(0.84-0.64))*100)*0.25+J46*0.30</x:f>
        <x:v>4.336734693877553</x:v>
      </x:c>
      <x:c r="L46" s="6" t="n">
        <x:v>54</x:v>
      </x:c>
      <x:c r="M46" s="6" t="n">
        <x:v>100</x:v>
      </x:c>
      <x:c r="N46" s="7" t="n">
        <x:f>L46*0.75+M46*0.25</x:f>
        <x:v>65.5</x:v>
      </x:c>
      <x:c r="O46" s="6" t="n">
        <x:v>46</x:v>
      </x:c>
      <x:c r="P46" s="6" t="n">
        <x:v>11.76470588235294</x:v>
      </x:c>
      <x:c r="Q46" s="6" t="n">
        <x:v>80</x:v>
      </x:c>
      <x:c r="R46" s="6" t="n">
        <x:v>44</x:v>
      </x:c>
      <x:c r="S46" s="6" t="n">
        <x:v>0</x:v>
      </x:c>
      <x:c r="T46" s="7" t="n">
        <x:f>R46*0.70+S46*0.30</x:f>
        <x:v>30.799999999999997</x:v>
      </x:c>
      <x:c r="U46" s="6" t="n">
        <x:v>38.4</x:v>
      </x:c>
      <x:c r="V46" s="6" t="n">
        <x:v>20</x:v>
      </x:c>
      <x:c r="W46" s="6" t="n">
        <x:v>0</x:v>
      </x:c>
      <x:c r="X46" s="7" t="n">
        <x:f>V46*0.55+W46*0.45</x:f>
        <x:v>11</x:v>
      </x:c>
      <x:c r="Y46" s="6" t="n">
        <x:v>42.85714285714285</x:v>
      </x:c>
      <x:c r="Z46" s="2" t="inlineStr">
        <x:is>
          <x:t xml:space="preserve">Yes</x:t>
        </x:is>
      </x:c>
      <x:c r="AA46" s="2" t="inlineStr">
        <x:is>
          <x:t xml:space="preserve">Yes</x:t>
        </x:is>
      </x:c>
      <x:c r="AB46" s="7" t="n">
        <x:f>((IF(Z46="No",100,0))+(IF(AA46="Yes",100,0)))/2</x:f>
        <x:v>50</x:v>
      </x:c>
      <x:c r="AC46" s="7" t="n">
        <x:f>G46*Weights!$B$3+K46*Weights!$B$4+N46*Weights!$B$5+O46*Weights!$B$6+P46*Weights!$B$7+Q46*Weights!$B$8+T46*Weights!$B$9+U46*Weights!$B$10+X46*Weights!$B$11+Y46*Weights!$B$12+AB46*Weights!$B$13</x:f>
        <x:v>35.83222569027611</x:v>
      </x:c>
      <x:c r="AD46" s="2" t="n">
        <x:v>36</x:v>
      </x:c>
    </x:row>
    <x:row r="47">
      <x:c r="A47" s="2" t="inlineStr">
        <x:is>
          <x:t xml:space="preserve">Vermont</x:t>
        </x:is>
      </x:c>
      <x:c r="B47" s="2" t="inlineStr">
        <x:is>
          <x:t xml:space="preserve">No gestational-duration ban</x:t>
        </x:is>
      </x:c>
      <x:c r="C47" s="6" t="n">
        <x:v>100</x:v>
      </x:c>
      <x:c r="D47" s="6" t="n">
        <x:v>100</x:v>
      </x:c>
      <x:c r="E47" s="6" t="n">
        <x:v>100</x:v>
      </x:c>
      <x:c r="F47" s="6" t="n">
        <x:v>100</x:v>
      </x:c>
      <x:c r="G47" s="7" t="n">
        <x:f>C47*0.55+D47*0.15+E47*0.15+F47*0.15</x:f>
        <x:v>100</x:v>
      </x:c>
      <x:c r="H47" s="6" t="n">
        <x:v>0.91</x:v>
      </x:c>
      <x:c r="I47" s="6" t="n">
        <x:v>0.8100000000000001</x:v>
      </x:c>
      <x:c r="J47" s="6" t="n">
        <x:v>97.95918367346938</x:v>
      </x:c>
      <x:c r="K47" s="7" t="n">
        <x:f>(((H47-0.73)/(0.91-0.73))*100)*0.45+(((I47-0.64)/(0.84-0.64))*100)*0.25+J47*0.30</x:f>
        <x:v>95.63775510204083</x:v>
      </x:c>
      <x:c r="L47" s="6" t="n">
        <x:v>90</x:v>
      </x:c>
      <x:c r="M47" s="6" t="n">
        <x:v>100</x:v>
      </x:c>
      <x:c r="N47" s="7" t="n">
        <x:f>L47*0.75+M47*0.25</x:f>
        <x:v>92.5</x:v>
      </x:c>
      <x:c r="O47" s="6" t="n">
        <x:v>98</x:v>
      </x:c>
      <x:c r="P47" s="6" t="n">
        <x:v>70.58823529411765</x:v>
      </x:c>
      <x:c r="Q47" s="6" t="n">
        <x:v>84</x:v>
      </x:c>
      <x:c r="R47" s="6" t="n">
        <x:v>92</x:v>
      </x:c>
      <x:c r="S47" s="6" t="n">
        <x:v>0</x:v>
      </x:c>
      <x:c r="T47" s="7" t="n">
        <x:f>R47*0.70+S47*0.30</x:f>
        <x:v>64.39999999999999</x:v>
      </x:c>
      <x:c r="U47" s="6" t="n">
        <x:v>90.40000000000001</x:v>
      </x:c>
      <x:c r="V47" s="6" t="n">
        <x:v>84</x:v>
      </x:c>
      <x:c r="W47" s="6" t="n">
        <x:v>85.00000000000004</x:v>
      </x:c>
      <x:c r="X47" s="7" t="n">
        <x:f>V47*0.55+W47*0.45</x:f>
        <x:v>84.45000000000002</x:v>
      </x:c>
      <x:c r="Y47" s="6" t="n">
        <x:v>46.93877551020408</x:v>
      </x:c>
      <x:c r="Z47" s="2" t="inlineStr">
        <x:is>
          <x:t xml:space="preserve">No</x:t>
        </x:is>
      </x:c>
      <x:c r="AA47" s="2" t="inlineStr">
        <x:is>
          <x:t xml:space="preserve">Yes</x:t>
        </x:is>
      </x:c>
      <x:c r="AB47" s="7" t="n">
        <x:f>((IF(Z47="No",100,0))+(IF(AA47="Yes",100,0)))/2</x:f>
        <x:v>100</x:v>
      </x:c>
      <x:c r="AC47" s="7" t="n">
        <x:f>G47*Weights!$B$3+K47*Weights!$B$4+N47*Weights!$B$5+O47*Weights!$B$6+P47*Weights!$B$7+Q47*Weights!$B$8+T47*Weights!$B$9+U47*Weights!$B$10+X47*Weights!$B$11+Y47*Weights!$B$12+AB47*Weights!$B$13</x:f>
        <x:v>88.7863949579832</x:v>
      </x:c>
      <x:c r="AD47" s="2" t="n">
        <x:v>1</x:v>
      </x:c>
    </x:row>
    <x:row r="48">
      <x:c r="A48" s="2" t="inlineStr">
        <x:is>
          <x:t xml:space="preserve">Virginia</x:t>
        </x:is>
      </x:c>
      <x:c r="B48" s="2" t="inlineStr">
        <x:is>
          <x:t xml:space="preserve">Third-trimester limit</x:t>
        </x:is>
      </x:c>
      <x:c r="C48" s="6" t="n">
        <x:v>95</x:v>
      </x:c>
      <x:c r="D48" s="6" t="n">
        <x:v>100</x:v>
      </x:c>
      <x:c r="E48" s="6" t="n">
        <x:v>40</x:v>
      </x:c>
      <x:c r="F48" s="6" t="n">
        <x:v>100</x:v>
      </x:c>
      <x:c r="G48" s="7" t="n">
        <x:f>C48*0.55+D48*0.15+E48*0.15+F48*0.15</x:f>
        <x:v>88.25</x:v>
      </x:c>
      <x:c r="H48" s="6" t="n">
        <x:v>0.83</x:v>
      </x:c>
      <x:c r="I48" s="6" t="n">
        <x:v>0.74</x:v>
      </x:c>
      <x:c r="J48" s="6" t="n">
        <x:v>10.20408163265306</x:v>
      </x:c>
      <x:c r="K48" s="7" t="n">
        <x:f>(((H48-0.73)/(0.91-0.73))*100)*0.45+(((I48-0.64)/(0.84-0.64))*100)*0.25+J48*0.30</x:f>
        <x:v>40.561224489795904</x:v>
      </x:c>
      <x:c r="L48" s="6" t="n">
        <x:v>68</x:v>
      </x:c>
      <x:c r="M48" s="6" t="n">
        <x:v>100</x:v>
      </x:c>
      <x:c r="N48" s="7" t="n">
        <x:f>L48*0.75+M48*0.25</x:f>
        <x:v>76</x:v>
      </x:c>
      <x:c r="O48" s="6" t="n">
        <x:v>52</x:v>
      </x:c>
      <x:c r="P48" s="6" t="n">
        <x:v>56.86274509803921</x:v>
      </x:c>
      <x:c r="Q48" s="6" t="n">
        <x:v>18</x:v>
      </x:c>
      <x:c r="R48" s="6" t="n">
        <x:v>57.99999999999999</x:v>
      </x:c>
      <x:c r="S48" s="6" t="n">
        <x:v>100</x:v>
      </x:c>
      <x:c r="T48" s="7" t="n">
        <x:f>R48*0.70+S48*0.30</x:f>
        <x:v>70.6</x:v>
      </x:c>
      <x:c r="U48" s="6" t="n">
        <x:v>67.2</x:v>
      </x:c>
      <x:c r="V48" s="6" t="n">
        <x:v>42</x:v>
      </x:c>
      <x:c r="W48" s="6" t="n">
        <x:v>50</x:v>
      </x:c>
      <x:c r="X48" s="7" t="n">
        <x:f>V48*0.55+W48*0.45</x:f>
        <x:v>45.6</x:v>
      </x:c>
      <x:c r="Y48" s="6" t="n">
        <x:v>51.02040816326531</x:v>
      </x:c>
      <x:c r="Z48" s="2" t="inlineStr">
        <x:is>
          <x:t xml:space="preserve">No</x:t>
        </x:is>
      </x:c>
      <x:c r="AA48" s="2" t="inlineStr">
        <x:is>
          <x:t xml:space="preserve">Yes</x:t>
        </x:is>
      </x:c>
      <x:c r="AB48" s="7" t="n">
        <x:f>((IF(Z48="No",100,0))+(IF(AA48="Yes",100,0)))/2</x:f>
        <x:v>100</x:v>
      </x:c>
      <x:c r="AC48" s="7" t="n">
        <x:f>G48*Weights!$B$3+K48*Weights!$B$4+N48*Weights!$B$5+O48*Weights!$B$6+P48*Weights!$B$7+Q48*Weights!$B$8+T48*Weights!$B$9+U48*Weights!$B$10+X48*Weights!$B$11+Y48*Weights!$B$12+AB48*Weights!$B$13</x:f>
        <x:v>60.92170308123249</x:v>
      </x:c>
      <x:c r="AD48" s="2" t="n">
        <x:v>19</x:v>
      </x:c>
    </x:row>
    <x:row r="49">
      <x:c r="A49" s="2" t="inlineStr">
        <x:is>
          <x:t xml:space="preserve">Washington</x:t>
        </x:is>
      </x:c>
      <x:c r="B49" s="2" t="inlineStr">
        <x:is>
          <x:t xml:space="preserve">Viability limit</x:t>
        </x:is>
      </x:c>
      <x:c r="C49" s="6" t="n">
        <x:v>85</x:v>
      </x:c>
      <x:c r="D49" s="6" t="n">
        <x:v>100</x:v>
      </x:c>
      <x:c r="E49" s="6" t="n">
        <x:v>100</x:v>
      </x:c>
      <x:c r="F49" s="6" t="n">
        <x:v>100</x:v>
      </x:c>
      <x:c r="G49" s="7" t="n">
        <x:f>C49*0.55+D49*0.15+E49*0.15+F49*0.15</x:f>
        <x:v>91.75</x:v>
      </x:c>
      <x:c r="H49" s="6" t="n">
        <x:v>0.82</x:v>
      </x:c>
      <x:c r="I49" s="6" t="n">
        <x:v>0.72</x:v>
      </x:c>
      <x:c r="J49" s="6" t="n">
        <x:v>32.6530612244898</x:v>
      </x:c>
      <x:c r="K49" s="7" t="n">
        <x:f>(((H49-0.73)/(0.91-0.73))*100)*0.45+(((I49-0.64)/(0.84-0.64))*100)*0.25+J49*0.30</x:f>
        <x:v>42.29591836734693</x:v>
      </x:c>
      <x:c r="L49" s="6" t="n">
        <x:v>32</x:v>
      </x:c>
      <x:c r="M49" s="6" t="n">
        <x:v>100</x:v>
      </x:c>
      <x:c r="N49" s="7" t="n">
        <x:f>L49*0.75+M49*0.25</x:f>
        <x:v>49</x:v>
      </x:c>
      <x:c r="O49" s="6" t="n">
        <x:v>72</x:v>
      </x:c>
      <x:c r="P49" s="6" t="n">
        <x:v>92.15686274509804</x:v>
      </x:c>
      <x:c r="Q49" s="6" t="n">
        <x:v>98</x:v>
      </x:c>
      <x:c r="R49" s="6" t="n">
        <x:v>76</x:v>
      </x:c>
      <x:c r="S49" s="6" t="n">
        <x:v>100</x:v>
      </x:c>
      <x:c r="T49" s="7" t="n">
        <x:f>R49*0.70+S49*0.30</x:f>
        <x:v>83.19999999999999</x:v>
      </x:c>
      <x:c r="U49" s="6" t="n">
        <x:v>91.2</x:v>
      </x:c>
      <x:c r="V49" s="6" t="n">
        <x:v>44</x:v>
      </x:c>
      <x:c r="W49" s="6" t="n">
        <x:v>39.99999999999999</x:v>
      </x:c>
      <x:c r="X49" s="7" t="n">
        <x:f>V49*0.55+W49*0.45</x:f>
        <x:v>42.2</x:v>
      </x:c>
      <x:c r="Y49" s="6" t="n">
        <x:v>83.67346938775511</x:v>
      </x:c>
      <x:c r="Z49" s="2" t="inlineStr">
        <x:is>
          <x:t xml:space="preserve">No</x:t>
        </x:is>
      </x:c>
      <x:c r="AA49" s="2" t="inlineStr">
        <x:is>
          <x:t xml:space="preserve">Yes</x:t>
        </x:is>
      </x:c>
      <x:c r="AB49" s="7" t="n">
        <x:f>((IF(Z49="No",100,0))+(IF(AA49="Yes",100,0)))/2</x:f>
        <x:v>100</x:v>
      </x:c>
      <x:c r="AC49" s="7" t="n">
        <x:f>G49*Weights!$B$3+K49*Weights!$B$4+N49*Weights!$B$5+O49*Weights!$B$6+P49*Weights!$B$7+Q49*Weights!$B$8+T49*Weights!$B$9+U49*Weights!$B$10+X49*Weights!$B$11+Y49*Weights!$B$12+AB49*Weights!$B$13</x:f>
        <x:v>73.58842096838737</x:v>
      </x:c>
      <x:c r="AD49" s="2" t="n">
        <x:v>14</x:v>
      </x:c>
    </x:row>
    <x:row r="50">
      <x:c r="A50" s="2" t="inlineStr">
        <x:is>
          <x:t xml:space="preserve">West Virginia</x:t>
        </x:is>
      </x:c>
      <x:c r="B50" s="2" t="inlineStr">
        <x:is>
          <x:t xml:space="preserve">Total ban</x:t>
        </x:is>
      </x:c>
      <x:c r="C50" s="6" t="n">
        <x:v>0</x:v>
      </x:c>
      <x:c r="D50" s="6" t="n">
        <x:v>0</x:v>
      </x:c>
      <x:c r="E50" s="6" t="n">
        <x:v>40</x:v>
      </x:c>
      <x:c r="F50" s="6" t="n">
        <x:v>0</x:v>
      </x:c>
      <x:c r="G50" s="7" t="n">
        <x:f>C50*0.55+D50*0.15+E50*0.15+F50*0.15</x:f>
        <x:v>6</x:v>
      </x:c>
      <x:c r="H50" s="6" t="n">
        <x:v>0.76</x:v>
      </x:c>
      <x:c r="I50" s="6" t="n">
        <x:v>0.73</x:v>
      </x:c>
      <x:c r="J50" s="6" t="n">
        <x:v>61.22448979591837</x:v>
      </x:c>
      <x:c r="K50" s="7" t="n">
        <x:f>(((H50-0.73)/(0.91-0.73))*100)*0.45+(((I50-0.64)/(0.84-0.64))*100)*0.25+J50*0.30</x:f>
        <x:v>37.11734693877551</x:v>
      </x:c>
      <x:c r="L50" s="6" t="n">
        <x:v>22</x:v>
      </x:c>
      <x:c r="M50" s="6" t="n">
        <x:v>100</x:v>
      </x:c>
      <x:c r="N50" s="7" t="n">
        <x:f>L50*0.75+M50*0.25</x:f>
        <x:v>41.5</x:v>
      </x:c>
      <x:c r="O50" s="6" t="n">
        <x:v>32</x:v>
      </x:c>
      <x:c r="P50" s="6" t="n">
        <x:v>33.33333333333333</x:v>
      </x:c>
      <x:c r="Q50" s="6" t="n">
        <x:v>32</x:v>
      </x:c>
      <x:c r="R50" s="6" t="n">
        <x:v>6</x:v>
      </x:c>
      <x:c r="S50" s="6" t="n">
        <x:v>0</x:v>
      </x:c>
      <x:c r="T50" s="7" t="n">
        <x:f>R50*0.70+S50*0.30</x:f>
        <x:v>4.199999999999999</x:v>
      </x:c>
      <x:c r="U50" s="6" t="n">
        <x:v>26.8</x:v>
      </x:c>
      <x:c r="V50" s="6" t="n">
        <x:v>16</x:v>
      </x:c>
      <x:c r="W50" s="6" t="n">
        <x:v>44.99999999999999</x:v>
      </x:c>
      <x:c r="X50" s="7" t="n">
        <x:f>V50*0.55+W50*0.45</x:f>
        <x:v>29.049999999999997</x:v>
      </x:c>
      <x:c r="Y50" s="6" t="n">
        <x:v>55.10204081632652</x:v>
      </x:c>
      <x:c r="Z50" s="2" t="inlineStr">
        <x:is>
          <x:t xml:space="preserve">Yes</x:t>
        </x:is>
      </x:c>
      <x:c r="AA50" s="2" t="inlineStr">
        <x:is>
          <x:t xml:space="preserve">No</x:t>
        </x:is>
      </x:c>
      <x:c r="AB50" s="7" t="n">
        <x:f>((IF(Z50="No",100,0))+(IF(AA50="Yes",100,0)))/2</x:f>
        <x:v>0</x:v>
      </x:c>
      <x:c r="AC50" s="7" t="n">
        <x:f>G50*Weights!$B$3+K50*Weights!$B$4+N50*Weights!$B$5+O50*Weights!$B$6+P50*Weights!$B$7+Q50*Weights!$B$8+T50*Weights!$B$9+U50*Weights!$B$10+X50*Weights!$B$11+Y50*Weights!$B$12+AB50*Weights!$B$13</x:f>
        <x:v>26.16249659863945</x:v>
      </x:c>
      <x:c r="AD50" s="2" t="n">
        <x:v>41</x:v>
      </x:c>
    </x:row>
    <x:row r="51">
      <x:c r="A51" s="2" t="inlineStr">
        <x:is>
          <x:t xml:space="preserve">Wisconsin</x:t>
        </x:is>
      </x:c>
      <x:c r="B51" s="2" t="inlineStr">
        <x:is>
          <x:t xml:space="preserve">20-week ban</x:t>
        </x:is>
      </x:c>
      <x:c r="C51" s="6" t="n">
        <x:v>60</x:v>
      </x:c>
      <x:c r="D51" s="6" t="n">
        <x:v>0</x:v>
      </x:c>
      <x:c r="E51" s="6" t="n">
        <x:v>0</x:v>
      </x:c>
      <x:c r="F51" s="6" t="n">
        <x:v>60</x:v>
      </x:c>
      <x:c r="G51" s="7" t="n">
        <x:f>C51*0.55+D51*0.15+E51*0.15+F51*0.15</x:f>
        <x:v>42</x:v>
      </x:c>
      <x:c r="H51" s="6" t="n">
        <x:v>0.8100000000000001</x:v>
      </x:c>
      <x:c r="I51" s="6" t="n">
        <x:v>0.76</x:v>
      </x:c>
      <x:c r="J51" s="6" t="n">
        <x:v>38.77551020408163</x:v>
      </x:c>
      <x:c r="K51" s="7" t="n">
        <x:f>(((H51-0.73)/(0.91-0.73))*100)*0.45+(((I51-0.64)/(0.84-0.64))*100)*0.25+J51*0.30</x:f>
        <x:v>46.6326530612245</x:v>
      </x:c>
      <x:c r="L51" s="6" t="n">
        <x:v>60</x:v>
      </x:c>
      <x:c r="M51" s="6" t="n">
        <x:v>100</x:v>
      </x:c>
      <x:c r="N51" s="7" t="n">
        <x:f>L51*0.75+M51*0.25</x:f>
        <x:v>70</x:v>
      </x:c>
      <x:c r="O51" s="6" t="n">
        <x:v>80</x:v>
      </x:c>
      <x:c r="P51" s="6" t="n">
        <x:v>29.41176470588236</x:v>
      </x:c>
      <x:c r="Q51" s="6" t="n">
        <x:v>82</x:v>
      </x:c>
      <x:c r="R51" s="6" t="n">
        <x:v>56.00000000000001</x:v>
      </x:c>
      <x:c r="S51" s="6" t="n">
        <x:v>100</x:v>
      </x:c>
      <x:c r="T51" s="7" t="n">
        <x:f>R51*0.70+S51*0.30</x:f>
        <x:v>69.2</x:v>
      </x:c>
      <x:c r="U51" s="6" t="n">
        <x:v>55.60000000000001</x:v>
      </x:c>
      <x:c r="V51" s="6" t="n">
        <x:v>52</x:v>
      </x:c>
      <x:c r="W51" s="6" t="n">
        <x:v>60.00000000000001</x:v>
      </x:c>
      <x:c r="X51" s="7" t="n">
        <x:f>V51*0.55+W51*0.45</x:f>
        <x:v>55.60000000000001</x:v>
      </x:c>
      <x:c r="Y51" s="6" t="n">
        <x:v>67.3469387755102</x:v>
      </x:c>
      <x:c r="Z51" s="2" t="inlineStr">
        <x:is>
          <x:t xml:space="preserve">Yes</x:t>
        </x:is>
      </x:c>
      <x:c r="AA51" s="2" t="inlineStr">
        <x:is>
          <x:t xml:space="preserve">No</x:t>
        </x:is>
      </x:c>
      <x:c r="AB51" s="7" t="n">
        <x:f>((IF(Z51="No",100,0))+(IF(AA51="Yes",100,0)))/2</x:f>
        <x:v>0</x:v>
      </x:c>
      <x:c r="AC51" s="7" t="n">
        <x:f>G51*Weights!$B$3+K51*Weights!$B$4+N51*Weights!$B$5+O51*Weights!$B$6+P51*Weights!$B$7+Q51*Weights!$B$8+T51*Weights!$B$9+U51*Weights!$B$10+X51*Weights!$B$11+Y51*Weights!$B$12+AB51*Weights!$B$13</x:f>
        <x:v>55.13799279711885</x:v>
      </x:c>
      <x:c r="AD51" s="2" t="n">
        <x:v>23</x:v>
      </x:c>
    </x:row>
    <x:row r="52">
      <x:c r="A52" s="2" t="inlineStr">
        <x:is>
          <x:t xml:space="preserve">Wyoming</x:t>
        </x:is>
      </x:c>
      <x:c r="B52" s="2" t="inlineStr">
        <x:is>
          <x:t xml:space="preserve">Viability limit</x:t>
        </x:is>
      </x:c>
      <x:c r="C52" s="6" t="n">
        <x:v>85</x:v>
      </x:c>
      <x:c r="D52" s="6" t="n">
        <x:v>0</x:v>
      </x:c>
      <x:c r="E52" s="6" t="n">
        <x:v>0</x:v>
      </x:c>
      <x:c r="F52" s="6" t="n">
        <x:v>60</x:v>
      </x:c>
      <x:c r="G52" s="7" t="n">
        <x:f>C52*0.55+D52*0.15+E52*0.15+F52*0.15</x:f>
        <x:v>55.75000000000001</x:v>
      </x:c>
      <x:c r="H52" s="6" t="n">
        <x:v>0.8</x:v>
      </x:c>
      <x:c r="I52" s="6" t="n">
        <x:v>0.6899999999999999</x:v>
      </x:c>
      <x:c r="J52" s="6" t="n">
        <x:v>46.93877551020408</x:v>
      </x:c>
      <x:c r="K52" s="7" t="n">
        <x:f>(((H52-0.73)/(0.91-0.73))*100)*0.45+(((I52-0.64)/(0.84-0.64))*100)*0.25+J52*0.30</x:f>
        <x:v>37.83163265306123</x:v>
      </x:c>
      <x:c r="L52" s="6" t="n">
        <x:v>64</x:v>
      </x:c>
      <x:c r="M52" s="6" t="n">
        <x:v>100</x:v>
      </x:c>
      <x:c r="N52" s="7" t="n">
        <x:f>L52*0.75+M52*0.25</x:f>
        <x:v>73</x:v>
      </x:c>
      <x:c r="O52" s="6" t="n">
        <x:v>18</x:v>
      </x:c>
      <x:c r="P52" s="6" t="n">
        <x:v>15.68627450980392</x:v>
      </x:c>
      <x:c r="Q52" s="6" t="n">
        <x:v>66</x:v>
      </x:c>
      <x:c r="R52" s="6" t="n">
        <x:v>12</x:v>
      </x:c>
      <x:c r="S52" s="6" t="n">
        <x:v>0</x:v>
      </x:c>
      <x:c r="T52" s="7" t="n">
        <x:f>R52*0.70+S52*0.30</x:f>
        <x:v>8.399999999999999</x:v>
      </x:c>
      <x:c r="U52" s="6" t="n">
        <x:v>16</x:v>
      </x:c>
      <x:c r="V52" s="6" t="n">
        <x:v>28</x:v>
      </x:c>
      <x:c r="W52" s="6" t="n">
        <x:v>24.99999999999997</x:v>
      </x:c>
      <x:c r="X52" s="7" t="n">
        <x:f>V52*0.55+W52*0.45</x:f>
        <x:v>26.64999999999999</x:v>
      </x:c>
      <x:c r="Y52" s="6" t="n">
        <x:v>65.30612244897959</x:v>
      </x:c>
      <x:c r="Z52" s="2" t="inlineStr">
        <x:is>
          <x:t xml:space="preserve">Yes</x:t>
        </x:is>
      </x:c>
      <x:c r="AA52" s="2" t="inlineStr">
        <x:is>
          <x:t xml:space="preserve">No</x:t>
        </x:is>
      </x:c>
      <x:c r="AB52" s="7" t="n">
        <x:f>((IF(Z52="No",100,0))+(IF(AA52="Yes",100,0)))/2</x:f>
        <x:v>0</x:v>
      </x:c>
      <x:c r="AC52" s="7" t="n">
        <x:f>G52*Weights!$B$3+K52*Weights!$B$4+N52*Weights!$B$5+O52*Weights!$B$6+P52*Weights!$B$7+Q52*Weights!$B$8+T52*Weights!$B$9+U52*Weights!$B$10+X52*Weights!$B$11+Y52*Weights!$B$12+AB52*Weights!$B$13</x:f>
        <x:v>39.37244377751101</x:v>
      </x:c>
      <x:c r="AD52" s="2" t="n">
        <x:v>32</x:v>
      </x:c>
    </x:row>
  </x:sheetData>
  <x:mergeCells>
    <x:mergeCell ref="A1:AD1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40" customWidth="1"/>
    <x:col min="2" max="2" width="12" customWidth="1"/>
    <x:col min="3" max="3" width="75" customWidth="1"/>
    <x:col min="4" max="4" width="18" customWidth="1"/>
  </x:cols>
  <x:sheetData>
    <x:row r="1">
      <x:c r="A1" s="5" t="str">
        <x:v>Women’s Equality &amp; Autonomy Index: Version 3.0 Weights</x:v>
      </x:c>
      <x:c r="B1" s="2" t="n"/>
      <x:c r="C1" s="2" t="n"/>
      <x:c r="D1" s="2" t="n"/>
    </x:row>
    <x:row r="2">
      <x:c r="A2" s="4" t="inlineStr">
        <x:is>
          <x:t xml:space="preserve">Domain</x:t>
        </x:is>
      </x:c>
      <x:c r="B2" s="4" t="inlineStr">
        <x:is>
          <x:t xml:space="preserve">Weight</x:t>
        </x:is>
      </x:c>
      <x:c r="C2" s="4" t="inlineStr">
        <x:is>
          <x:t xml:space="preserve">Why this weight</x:t>
        </x:is>
      </x:c>
      <x:c r="D2" s="4" t="inlineStr">
        <x:is>
          <x:t xml:space="preserve">V3 status</x:t>
        </x:is>
      </x:c>
    </x:row>
    <x:row r="3">
      <x:c r="A3" s="2" t="inlineStr">
        <x:is>
          <x:t xml:space="preserve">Reproductive &amp; bodily autonomy</x:t>
        </x:is>
      </x:c>
      <x:c r="B3" s="8" t="n">
        <x:v>0.2</x:v>
      </x:c>
      <x:c r="C3" s="2" t="inlineStr">
        <x:is>
          <x:t xml:space="preserve">Fundamental decision-making rights with unusually consequential interstate variation.</x:t>
        </x:is>
      </x:c>
      <x:c r="D3" s="2" t="inlineStr">
        <x:is>
          <x:t xml:space="preserve">Frozen for V3</x:t>
        </x:is>
      </x:c>
    </x:row>
    <x:row r="4">
      <x:c r="A4" s="2" t="inlineStr">
        <x:is>
          <x:t xml:space="preserve">Economic equality &amp; financial security</x:t>
        </x:is>
      </x:c>
      <x:c r="B4" s="8" t="n">
        <x:v>0.18</x:v>
      </x:c>
      <x:c r="C4" s="2" t="inlineStr">
        <x:is>
          <x:t xml:space="preserve">Lifetime independence, earnings and financial resilience.</x:t>
        </x:is>
      </x:c>
      <x:c r="D4" s="2" t="inlineStr">
        <x:is>
          <x:t xml:space="preserve">Frozen for V3</x:t>
        </x:is>
      </x:c>
    </x:row>
    <x:row r="5">
      <x:c r="A5" s="2" t="inlineStr">
        <x:is>
          <x:t xml:space="preserve">Childcare &amp; early-childhood support</x:t>
        </x:is>
      </x:c>
      <x:c r="B5" s="8" t="n">
        <x:v>0.12</x:v>
      </x:c>
      <x:c r="C5" s="2" t="inlineStr">
        <x:is>
          <x:t xml:space="preserve">Major structural determinant of labor-force participation and advancement.</x:t>
        </x:is>
      </x:c>
      <x:c r="D5" s="2" t="inlineStr">
        <x:is>
          <x:t xml:space="preserve">Frozen for V3</x:t>
        </x:is>
      </x:c>
    </x:row>
    <x:row r="6">
      <x:c r="A6" s="2" t="inlineStr">
        <x:is>
          <x:t xml:space="preserve">Women's healthcare access &amp; outcomes</x:t>
        </x:is>
      </x:c>
      <x:c r="B6" s="8" t="n">
        <x:v>0.1</x:v>
      </x:c>
      <x:c r="C6" s="2" t="inlineStr">
        <x:is>
          <x:t xml:space="preserve">Direct measure of access, affordability and outcomes.</x:t>
        </x:is>
      </x:c>
      <x:c r="D6" s="2" t="inlineStr">
        <x:is>
          <x:t xml:space="preserve">Frozen for V3</x:t>
        </x:is>
      </x:c>
    </x:row>
    <x:row r="7">
      <x:c r="A7" s="2" t="inlineStr">
        <x:is>
          <x:t xml:space="preserve">Workplace rights &amp; enforcement</x:t>
        </x:is>
      </x:c>
      <x:c r="B7" s="8" t="n">
        <x:v>0.1</x:v>
      </x:c>
      <x:c r="C7" s="2" t="inlineStr">
        <x:is>
          <x:t xml:space="preserve">State protections materially alter workplace power and remedies.</x:t>
        </x:is>
      </x:c>
      <x:c r="D7" s="2" t="inlineStr">
        <x:is>
          <x:t xml:space="preserve">Frozen for V3</x:t>
        </x:is>
      </x:c>
    </x:row>
    <x:row r="8">
      <x:c r="A8" s="2" t="inlineStr">
        <x:is>
          <x:t xml:space="preserve">Paid leave &amp; caregiving infrastructure</x:t>
        </x:is>
      </x:c>
      <x:c r="B8" s="8" t="n">
        <x:v>0.08</x:v>
      </x:c>
      <x:c r="C8" s="2" t="inlineStr">
        <x:is>
          <x:t xml:space="preserve">Ability to provide care without losing livelihood.</x:t>
        </x:is>
      </x:c>
      <x:c r="D8" s="2" t="inlineStr">
        <x:is>
          <x:t xml:space="preserve">Frozen for V3</x:t>
        </x:is>
      </x:c>
    </x:row>
    <x:row r="9">
      <x:c r="A9" s="2" t="inlineStr">
        <x:is>
          <x:t xml:space="preserve">Safety &amp; freedom from gender-based violence</x:t>
        </x:is>
      </x:c>
      <x:c r="B9" s="8" t="n">
        <x:v>0.08</x:v>
      </x:c>
      <x:c r="C9" s="2" t="inlineStr">
        <x:is>
          <x:t xml:space="preserve">Physical safety is a prerequisite for substantive equality.</x:t>
        </x:is>
      </x:c>
      <x:c r="D9" s="2" t="inlineStr">
        <x:is>
          <x:t xml:space="preserve">Frozen for V3</x:t>
        </x:is>
      </x:c>
    </x:row>
    <x:row r="10">
      <x:c r="A10" s="2" t="inlineStr">
        <x:is>
          <x:t xml:space="preserve">Civil &amp; legal equality</x:t>
        </x:is>
      </x:c>
      <x:c r="B10" s="8" t="n">
        <x:v>0.06</x:v>
      </x:c>
      <x:c r="C10" s="2" t="inlineStr">
        <x:is>
          <x:t xml:space="preserve">Broader nondiscrimination and civil-rights infrastructure.</x:t>
        </x:is>
      </x:c>
      <x:c r="D10" s="2" t="inlineStr">
        <x:is>
          <x:t xml:space="preserve">Frozen for V3</x:t>
        </x:is>
      </x:c>
    </x:row>
    <x:row r="11">
      <x:c r="A11" s="2" t="inlineStr">
        <x:is>
          <x:t xml:space="preserve">Housing &amp; independent living security</x:t>
        </x:is>
      </x:c>
      <x:c r="B11" s="8" t="n">
        <x:v>0.04</x:v>
      </x:c>
      <x:c r="C11" s="2" t="inlineStr">
        <x:is>
          <x:t xml:space="preserve">Ability to maintain independent living; kept smaller because direct women-specific state housing data are thinner.</x:t>
        </x:is>
      </x:c>
      <x:c r="D11" s="2" t="inlineStr">
        <x:is>
          <x:t xml:space="preserve">Frozen for V3</x:t>
        </x:is>
      </x:c>
    </x:row>
    <x:row r="12">
      <x:c r="A12" s="2" t="inlineStr">
        <x:is>
          <x:t xml:space="preserve">Political voice &amp; democratic access</x:t>
        </x:is>
      </x:c>
      <x:c r="B12" s="8" t="n">
        <x:v>0.02</x:v>
      </x:c>
      <x:c r="C12" s="2" t="inlineStr">
        <x:is>
          <x:t xml:space="preserve">Important but representation is not equivalent to outcomes.</x:t>
        </x:is>
      </x:c>
      <x:c r="D12" s="2" t="inlineStr">
        <x:is>
          <x:t xml:space="preserve">Frozen for V3</x:t>
        </x:is>
      </x:c>
    </x:row>
    <x:row r="13">
      <x:c r="A13" s="2" t="inlineStr">
        <x:is>
          <x:t xml:space="preserve">Female-specific basic-needs equity</x:t>
        </x:is>
      </x:c>
      <x:c r="B13" s="8" t="n">
        <x:v>0.02</x:v>
      </x:c>
      <x:c r="C13" s="2" t="inlineStr">
        <x:is>
          <x:t xml:space="preserve">Useful policy signal but intentionally low-weighted.</x:t>
        </x:is>
      </x:c>
      <x:c r="D13" s="2" t="inlineStr">
        <x:is>
          <x:t xml:space="preserve">Frozen for V3</x:t>
        </x:is>
      </x:c>
    </x:row>
  </x:sheetData>
  <x:mergeCells>
    <x:mergeCell ref="A1:D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4" customWidth="1"/>
    <x:col min="2" max="2" width="24" customWidth="1"/>
    <x:col min="3" max="3" width="55" customWidth="1"/>
    <x:col min="4" max="4" width="70" customWidth="1"/>
    <x:col min="5" max="5" width="20" customWidth="1"/>
    <x:col min="6" max="6" width="42" customWidth="1"/>
  </x:cols>
  <x:sheetData>
    <x:row r="1">
      <x:c r="A1" s="5" t="str">
        <x:v>V3 Sources, Scoring Rules and Provenance Limits</x:v>
      </x:c>
      <x:c r="B1" s="2" t="n"/>
      <x:c r="C1" s="2" t="n"/>
      <x:c r="D1" s="2" t="n"/>
      <x:c r="E1" s="2" t="n"/>
      <x:c r="F1" s="2" t="n"/>
    </x:row>
    <x:row r="2">
      <x:c r="A2" s="4" t="str">
        <x:v>Domain / input</x:v>
      </x:c>
      <x:c r="B2" s="4" t="str">
        <x:v>Source snapshot</x:v>
      </x:c>
      <x:c r="C2" s="4" t="str">
        <x:v>How V3 scores it</x:v>
      </x:c>
      <x:c r="D2" s="4" t="str">
        <x:v>Source</x:v>
      </x:c>
      <x:c r="E2" s="4" t="str">
        <x:v>Source fit</x:v>
      </x:c>
      <x:c r="F2" s="4" t="str">
        <x:v>Important limitation</x:v>
      </x:c>
    </x:row>
    <x:row r="3" ht="48" customHeight="1">
      <x:c r="A3" s="9" t="str">
        <x:v>Economic equality</x:v>
      </x:c>
      <x:c r="B3" s="9" t="str">
        <x:v>Sept. 20, 2025; 2024 ACS. Prior-score date not preserved.</x:v>
      </x:c>
      <x:c r="C3" s="9" t="str">
        <x:v>45% FT/YR wage ratio; 25% all-worker wage ratio; 30% inherited V2 economic score.</x:v>
      </x:c>
      <x:c r="D3" s="9" t="str">
        <x:v>https://nwlc.org/resource/wage-gap-state-women-overall/</x:v>
      </x:c>
      <x:c r="E3" s="9" t="str">
        <x:v>Strong for wages; limited for inherited input</x:v>
      </x:c>
      <x:c r="F3" s="9" t="str">
        <x:v>Original source and transformation for the inherited score are not documented.</x:v>
      </x:c>
    </x:row>
    <x:row r="4" ht="48" customHeight="1">
      <x:c r="A4" s="9" t="str">
        <x:v>Reproductive: abortion environment</x:v>
      </x:c>
      <x:c r="B4" s="9" t="str">
        <x:v>Sept. 2, 2026</x:v>
      </x:c>
      <x:c r="C4" s="9" t="str">
        <x:v>55% of reproductive domain.</x:v>
      </x:c>
      <x:c r="D4" s="9" t="str">
        <x:v>https://www.guttmacher.org/state-policy/explore/state-policies-abortion-bans</x:v>
      </x:c>
      <x:c r="E4" s="9" t="str">
        <x:v>Strong</x:v>
      </x:c>
      <x:c r="F4" s="9" t="str">
        <x:v>Legal categories receive author-defined point values.</x:v>
      </x:c>
    </x:row>
    <x:row r="5" ht="48" customHeight="1">
      <x:c r="A5" s="9" t="str">
        <x:v>Reproductive: shield laws</x:v>
      </x:c>
      <x:c r="B5" s="9" t="str">
        <x:v>Aug. 24, 2026</x:v>
      </x:c>
      <x:c r="C5" s="9" t="str">
        <x:v>15% of reproductive domain; any current state shield protection = 100.</x:v>
      </x:c>
      <x:c r="D5" s="9" t="str">
        <x:v>https://www.guttmacher.org/state-policy/explore/shield-laws-sexual-and-reproductive-health-care</x:v>
      </x:c>
      <x:c r="E5" s="9" t="str">
        <x:v>Strong</x:v>
      </x:c>
      <x:c r="F5" s="9" t="str">
        <x:v>Binary scoring simplifies differences in scope.</x:v>
      </x:c>
    </x:row>
    <x:row r="6" ht="48" customHeight="1">
      <x:c r="A6" s="9" t="str">
        <x:v>Reproductive: Medicaid abortion coverage</x:v>
      </x:c>
      <x:c r="B6" s="9" t="str">
        <x:v>July 16, 2026</x:v>
      </x:c>
      <x:c r="C6" s="9" t="str">
        <x:v>15%; broad coverage = 100, narrow extra exceptions = 40, Hyde-only or less = 0.</x:v>
      </x:c>
      <x:c r="D6" s="9" t="str">
        <x:v>https://www.guttmacher.org/state-policy/explore/state-insurance-coverage-abortion-under-medicaid</x:v>
      </x:c>
      <x:c r="E6" s="9" t="str">
        <x:v>Strong</x:v>
      </x:c>
      <x:c r="F6" s="9" t="str">
        <x:v>Category points are editorial judgments.</x:v>
      </x:c>
    </x:row>
    <x:row r="7" ht="48" customHeight="1">
      <x:c r="A7" s="9" t="str">
        <x:v>Reproductive: medication abortion</x:v>
      </x:c>
      <x:c r="B7" s="9" t="str">
        <x:v>Aug. 13, 2026</x:v>
      </x:c>
      <x:c r="C7" s="9" t="str">
        <x:v>15%; no listed restriction = 100, listed restrictions = 60, total-ban environment = 0.</x:v>
      </x:c>
      <x:c r="D7" s="9" t="str">
        <x:v>https://www.guttmacher.org/state-policy/explore/medication-abortion</x:v>
      </x:c>
      <x:c r="E7" s="9" t="str">
        <x:v>Strong with simplified scoring</x:v>
      </x:c>
      <x:c r="F7" s="9" t="str">
        <x:v>Categories do not measure travel, provider supply or local availability.</x:v>
      </x:c>
    </x:row>
    <x:row r="8" ht="48" customHeight="1">
      <x:c r="A8" s="9" t="str">
        <x:v>Childcare</x:v>
      </x:c>
      <x:c r="B8" s="9" t="str">
        <x:v>Assistance policy May 20, 2026; prior-score date not preserved.</x:v>
      </x:c>
      <x:c r="C8" s="9" t="str">
        <x:v>75% inherited V2 childcare score; 25% wait-list or enrollment-freeze deterioration.</x:v>
      </x:c>
      <x:c r="D8" s="9" t="str">
        <x:v>https://nwlc.org/resource/warning-signs-state-child-care-assistance-policies-2025/</x:v>
      </x:c>
      <x:c r="E8" s="9" t="str">
        <x:v>Strong for assistance signal; limited for inherited input</x:v>
      </x:c>
      <x:c r="F8" s="9" t="str">
        <x:v>Original source and transformation for the inherited score are not documented.</x:v>
      </x:c>
    </x:row>
    <x:row r="9" ht="48" customHeight="1">
      <x:c r="A9" s="9" t="str">
        <x:v>Safety</x:v>
      </x:c>
      <x:c r="B9" s="9" t="str">
        <x:v>Firearm policy Jan. 14, 2026; prior-score date not preserved.</x:v>
      </x:c>
      <x:c r="C9" s="9" t="str">
        <x:v>70% inherited V2 women’s-safety score; 30% firearm relinquishment policy.</x:v>
      </x:c>
      <x:c r="D9" s="9" t="str">
        <x:v>https://everytownresearch.org/rankings/law/relinquishment-for-domestic-abusers-under-restraining-orders/</x:v>
      </x:c>
      <x:c r="E9" s="9" t="str">
        <x:v>Strong for firearm policy; limited for inherited input</x:v>
      </x:c>
      <x:c r="F9" s="9" t="str">
        <x:v>Original source and transformation for the inherited score are not documented.</x:v>
      </x:c>
    </x:row>
    <x:row r="10" ht="48" customHeight="1">
      <x:c r="A10" s="9" t="str">
        <x:v>Women’s health</x:v>
      </x:c>
      <x:c r="B10" s="9" t="str">
        <x:v>July 2024</x:v>
      </x:c>
      <x:c r="C10" s="9" t="str">
        <x:v>Commonwealth Fund state rank converted linearly to 0–100.</x:v>
      </x:c>
      <x:c r="D10" s="9" t="str">
        <x:v>https://www.commonwealthfund.org/publications/scorecard/2024/jul/2024-state-scorecard-womens-health-and-reproductive-care</x:v>
      </x:c>
      <x:c r="E10" s="9" t="str">
        <x:v>Strong source; rank conversion reduces precision</x:v>
      </x:c>
      <x:c r="F10" s="9" t="str">
        <x:v>Equal score spacing does not imply equal real-world differences.</x:v>
      </x:c>
    </x:row>
    <x:row r="11" ht="48" customHeight="1">
      <x:c r="A11" s="9" t="str">
        <x:v>Housing and independence</x:v>
      </x:c>
      <x:c r="B11" s="9" t="str">
        <x:v>2024 ACS. Prior-score date not preserved.</x:v>
      </x:c>
      <x:c r="C11" s="9" t="str">
        <x:v>55% inherited V2 independence proxy; 45% all-worker wage-ratio score.</x:v>
      </x:c>
      <x:c r="D11" s="9" t="str">
        <x:v>https://nwlc.org/resource/wage-gap-state-women-overall/</x:v>
      </x:c>
      <x:c r="E11" s="9" t="str">
        <x:v>Strong for wages; limited for inherited input</x:v>
      </x:c>
      <x:c r="F11" s="9" t="str">
        <x:v>This is not a direct housing-cost or housing-protection measure.</x:v>
      </x:c>
    </x:row>
    <x:row r="12" ht="48" customHeight="1">
      <x:c r="A12" s="9" t="str">
        <x:v>Menstrual/basic needs</x:v>
      </x:c>
      <x:c r="B12" s="9" t="str">
        <x:v>2026 policy status</x:v>
      </x:c>
      <x:c r="C12" s="9" t="str">
        <x:v>50% menstrual-product tax status; 50% school product-access policy.</x:v>
      </x:c>
      <x:c r="D12" s="9" t="str">
        <x:v>https://period.org/advocacy</x:v>
      </x:c>
      <x:c r="E12" s="9" t="str">
        <x:v>Strong with binary scoring</x:v>
      </x:c>
      <x:c r="F12" s="9" t="str">
        <x:v>Each yes/no input changes the overall index by one percentage point.</x:v>
      </x:c>
    </x:row>
    <x:row r="13" ht="58" customHeight="1">
      <x:c r="A13" s="9" t="str">
        <x:v>Workplace rights</x:v>
      </x:c>
      <x:c r="B13" s="9" t="str">
        <x:v>Oxfam 2025; policies effective July 1, 2025</x:v>
      </x:c>
      <x:c r="C13" s="9" t="str">
        <x:v>Oxfam state policy rank converted linearly to 0–100.</x:v>
      </x:c>
      <x:c r="D13" s="9" t="str">
        <x:v>https://www.oxfamamerica.org/explore/issues/economic-justice/workers-rights/best-states-for-working-women/2025/</x:v>
      </x:c>
      <x:c r="E13" s="9" t="str">
        <x:v>Strong source; rank conversion reduces precision</x:v>
      </x:c>
      <x:c r="F13" s="9" t="str">
        <x:v>The model uses Oxfam’s composite rank, not each underlying law independently.</x:v>
      </x:c>
    </x:row>
    <x:row r="14" ht="58" customHeight="1">
      <x:c r="A14" s="9" t="str">
        <x:v>Paid leave and caregiving</x:v>
      </x:c>
      <x:c r="B14" s="9" t="str">
        <x:v>Original source and date not preserved</x:v>
      </x:c>
      <x:c r="C14" s="9" t="str">
        <x:v>One inherited V2 leave/care score supplies 100% of the domain.</x:v>
      </x:c>
      <x:c r="D14" s="9" t="str">
        <x:v>Not documented in the V3 workbook</x:v>
      </x:c>
      <x:c r="E14" s="9" t="str">
        <x:v>Limited until provenance is restored</x:v>
      </x:c>
      <x:c r="F14" s="9" t="str">
        <x:v>The input cannot be independently reproduced from the workbook.</x:v>
      </x:c>
    </x:row>
    <x:row r="15" ht="58" customHeight="1">
      <x:c r="A15" s="9" t="str">
        <x:v>Civil and legal equality</x:v>
      </x:c>
      <x:c r="B15" s="9" t="str">
        <x:v>Original source and date not preserved</x:v>
      </x:c>
      <x:c r="C15" s="9" t="str">
        <x:v>One inherited V2 civil/legal score supplies 100% of the domain.</x:v>
      </x:c>
      <x:c r="D15" s="9" t="str">
        <x:v>Not documented in the V3 workbook</x:v>
      </x:c>
      <x:c r="E15" s="9" t="str">
        <x:v>Limited until provenance is restored</x:v>
      </x:c>
      <x:c r="F15" s="9" t="str">
        <x:v>The input cannot be independently reproduced from the workbook.</x:v>
      </x:c>
    </x:row>
    <x:row r="16" ht="58" customHeight="1">
      <x:c r="A16" s="9" t="str">
        <x:v>Political voice</x:v>
      </x:c>
      <x:c r="B16" s="9" t="str">
        <x:v>Original source and date not preserved</x:v>
      </x:c>
      <x:c r="C16" s="9" t="str">
        <x:v>One inherited V2 political score supplies 100% of the domain.</x:v>
      </x:c>
      <x:c r="D16" s="9" t="str">
        <x:v>Not documented in the V3 workbook</x:v>
      </x:c>
      <x:c r="E16" s="9" t="str">
        <x:v>Limited until provenance is restored</x:v>
      </x:c>
      <x:c r="F16" s="9" t="str">
        <x:v>The input cannot be independently reproduced from the workbook.</x:v>
      </x:c>
    </x:row>
    <x:row r="17" ht="58" customHeight="1">
      <x:c r="A17" s="9" t="str">
        <x:v>Model-wide limitation</x:v>
      </x:c>
      <x:c r="B17" s="9" t="str">
        <x:v>Version 3 review: Sept. 10, 2026</x:v>
      </x:c>
      <x:c r="C17" s="9" t="str">
        <x:v>Final formulas reconcile across all 50 states and the website.</x:v>
      </x:c>
      <x:c r="D17" s="9" t="str">
        <x:v>See source rows above</x:v>
      </x:c>
      <x:c r="E17" s="9" t="str">
        <x:v>Calculation verified; provenance incomplete</x:v>
      </x:c>
      <x:c r="F17" s="9" t="str">
        <x:v>Weights, category points, proxies and normalization rules are editorial judgments. Source-fit labels are not statistical confidence ratings.</x:v>
      </x:c>
    </x:row>
  </x:sheetData>
  <x:mergeCells>
    <x:mergeCell ref="A1:F1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baseColWidth="8" defaultRowHeight="15"/>
  <x:cols>
    <x:col min="1" max="1" width="20" customWidth="1"/>
    <x:col min="2" max="2" width="12" customWidth="1"/>
    <x:col min="3" max="3" width="12" customWidth="1"/>
    <x:col min="4" max="4" width="18" customWidth="1"/>
    <x:col min="5" max="5" width="20" customWidth="1"/>
    <x:col min="6" max="6" width="22" customWidth="1"/>
    <x:col min="7" max="7" width="12" customWidth="1"/>
  </x:cols>
  <x:sheetData>
    <x:row r="1">
      <x:c r="A1" s="5" t="inlineStr">
        <x:is>
          <x:t xml:space="preserve">Sensitivity Analysis — V3</x:t>
        </x:is>
      </x:c>
      <x:c r="B1" s="2" t="n"/>
      <x:c r="C1" s="2" t="n"/>
      <x:c r="D1" s="2" t="n"/>
      <x:c r="E1" s="2" t="n"/>
      <x:c r="F1" s="2" t="n"/>
      <x:c r="G1" s="2" t="n"/>
    </x:row>
    <x:row r="2">
      <x:c r="A2" s="4" t="inlineStr">
        <x:is>
          <x:t xml:space="preserve">State</x:t>
        </x:is>
      </x:c>
      <x:c r="B2" s="4" t="inlineStr">
        <x:is>
          <x:t xml:space="preserve">Base rank</x:t>
        </x:is>
      </x:c>
      <x:c r="C2" s="4" t="inlineStr">
        <x:is>
          <x:t xml:space="preserve">Base score</x:t>
        </x:is>
      </x:c>
      <x:c r="D2" s="4" t="inlineStr">
        <x:is>
          <x:t xml:space="preserve">Rights-heavy rank</x:t>
        </x:is>
      </x:c>
      <x:c r="E2" s="4" t="inlineStr">
        <x:is>
          <x:t xml:space="preserve">Economics-heavy rank</x:t>
        </x:is>
      </x:c>
      <x:c r="F2" s="4" t="inlineStr">
        <x:is>
          <x:t xml:space="preserve">Family-support-heavy rank</x:t>
        </x:is>
      </x:c>
      <x:c r="G2" s="4" t="inlineStr">
        <x:is>
          <x:t xml:space="preserve">Rank range</x:t>
        </x:is>
      </x:c>
    </x:row>
    <x:row r="3">
      <x:c r="A3" s="2" t="inlineStr">
        <x:is>
          <x:t xml:space="preserve">Vermont</x:t>
        </x:is>
      </x:c>
      <x:c r="B3" s="2" t="n">
        <x:v>1</x:v>
      </x:c>
      <x:c r="C3" s="2" t="n">
        <x:v>88.8</x:v>
      </x:c>
      <x:c r="D3" s="2" t="n">
        <x:v>1</x:v>
      </x:c>
      <x:c r="E3" s="2" t="n">
        <x:v>1</x:v>
      </x:c>
      <x:c r="F3" s="2" t="n">
        <x:v>2</x:v>
      </x:c>
      <x:c r="G3" s="2" t="n">
        <x:v>1</x:v>
      </x:c>
    </x:row>
    <x:row r="4">
      <x:c r="A4" s="2" t="inlineStr">
        <x:is>
          <x:t xml:space="preserve">Massachusetts</x:t>
        </x:is>
      </x:c>
      <x:c r="B4" s="2" t="n">
        <x:v>2</x:v>
      </x:c>
      <x:c r="C4" s="2" t="n">
        <x:v>87.5</x:v>
      </x:c>
      <x:c r="D4" s="2" t="n">
        <x:v>2</x:v>
      </x:c>
      <x:c r="E4" s="2" t="n">
        <x:v>3</x:v>
      </x:c>
      <x:c r="F4" s="2" t="n">
        <x:v>1</x:v>
      </x:c>
      <x:c r="G4" s="2" t="n">
        <x:v>2</x:v>
      </x:c>
    </x:row>
    <x:row r="5">
      <x:c r="A5" s="2" t="inlineStr">
        <x:is>
          <x:t xml:space="preserve">Rhode Island</x:t>
        </x:is>
      </x:c>
      <x:c r="B5" s="2" t="n">
        <x:v>3</x:v>
      </x:c>
      <x:c r="C5" s="2" t="n">
        <x:v>85.5</x:v>
      </x:c>
      <x:c r="D5" s="2" t="n">
        <x:v>4</x:v>
      </x:c>
      <x:c r="E5" s="2" t="n">
        <x:v>4</x:v>
      </x:c>
      <x:c r="F5" s="2" t="n">
        <x:v>3</x:v>
      </x:c>
      <x:c r="G5" s="2" t="n">
        <x:v>1</x:v>
      </x:c>
    </x:row>
    <x:row r="6">
      <x:c r="A6" s="2" t="inlineStr">
        <x:is>
          <x:t xml:space="preserve">New York</x:t>
        </x:is>
      </x:c>
      <x:c r="B6" s="2" t="n">
        <x:v>4</x:v>
      </x:c>
      <x:c r="C6" s="2" t="n">
        <x:v>85</x:v>
      </x:c>
      <x:c r="D6" s="2" t="n">
        <x:v>3</x:v>
      </x:c>
      <x:c r="E6" s="2" t="n">
        <x:v>2</x:v>
      </x:c>
      <x:c r="F6" s="2" t="n">
        <x:v>6</x:v>
      </x:c>
      <x:c r="G6" s="2" t="n">
        <x:v>4</x:v>
      </x:c>
    </x:row>
    <x:row r="7">
      <x:c r="A7" s="2" t="inlineStr">
        <x:is>
          <x:t xml:space="preserve">Minnesota</x:t>
        </x:is>
      </x:c>
      <x:c r="B7" s="2" t="n">
        <x:v>5</x:v>
      </x:c>
      <x:c r="C7" s="2" t="n">
        <x:v>83.2</x:v>
      </x:c>
      <x:c r="D7" s="2" t="n">
        <x:v>5</x:v>
      </x:c>
      <x:c r="E7" s="2" t="n">
        <x:v>6</x:v>
      </x:c>
      <x:c r="F7" s="2" t="n">
        <x:v>4</x:v>
      </x:c>
      <x:c r="G7" s="2" t="n">
        <x:v>2</x:v>
      </x:c>
    </x:row>
    <x:row r="8">
      <x:c r="A8" s="2" t="inlineStr">
        <x:is>
          <x:t xml:space="preserve">Connecticut</x:t>
        </x:is>
      </x:c>
      <x:c r="B8" s="2" t="n">
        <x:v>6</x:v>
      </x:c>
      <x:c r="C8" s="2" t="n">
        <x:v>82.3</x:v>
      </x:c>
      <x:c r="D8" s="2" t="n">
        <x:v>6</x:v>
      </x:c>
      <x:c r="E8" s="2" t="n">
        <x:v>7</x:v>
      </x:c>
      <x:c r="F8" s="2" t="n">
        <x:v>5</x:v>
      </x:c>
      <x:c r="G8" s="2" t="n">
        <x:v>2</x:v>
      </x:c>
    </x:row>
    <x:row r="9">
      <x:c r="A9" s="2" t="inlineStr">
        <x:is>
          <x:t xml:space="preserve">Maine</x:t>
        </x:is>
      </x:c>
      <x:c r="B9" s="2" t="n">
        <x:v>7</x:v>
      </x:c>
      <x:c r="C9" s="2" t="n">
        <x:v>82</x:v>
      </x:c>
      <x:c r="D9" s="2" t="n">
        <x:v>7</x:v>
      </x:c>
      <x:c r="E9" s="2" t="n">
        <x:v>5</x:v>
      </x:c>
      <x:c r="F9" s="2" t="n">
        <x:v>7</x:v>
      </x:c>
      <x:c r="G9" s="2" t="n">
        <x:v>2</x:v>
      </x:c>
    </x:row>
    <x:row r="10">
      <x:c r="A10" s="2" t="inlineStr">
        <x:is>
          <x:t xml:space="preserve">Hawaii</x:t>
        </x:is>
      </x:c>
      <x:c r="B10" s="2" t="n">
        <x:v>8</x:v>
      </x:c>
      <x:c r="C10" s="2" t="n">
        <x:v>79.3</x:v>
      </x:c>
      <x:c r="D10" s="2" t="n">
        <x:v>11</x:v>
      </x:c>
      <x:c r="E10" s="2" t="n">
        <x:v>9</x:v>
      </x:c>
      <x:c r="F10" s="2" t="n">
        <x:v>9</x:v>
      </x:c>
      <x:c r="G10" s="2" t="n">
        <x:v>3</x:v>
      </x:c>
    </x:row>
    <x:row r="11">
      <x:c r="A11" s="2" t="inlineStr">
        <x:is>
          <x:t xml:space="preserve">Maryland</x:t>
        </x:is>
      </x:c>
      <x:c r="B11" s="2" t="n">
        <x:v>9</x:v>
      </x:c>
      <x:c r="C11" s="2" t="n">
        <x:v>79.3</x:v>
      </x:c>
      <x:c r="D11" s="2" t="n">
        <x:v>8</x:v>
      </x:c>
      <x:c r="E11" s="2" t="n">
        <x:v>8</x:v>
      </x:c>
      <x:c r="F11" s="2" t="n">
        <x:v>14</x:v>
      </x:c>
      <x:c r="G11" s="2" t="n">
        <x:v>6</x:v>
      </x:c>
    </x:row>
    <x:row r="12">
      <x:c r="A12" s="2" t="inlineStr">
        <x:is>
          <x:t xml:space="preserve">New Jersey</x:t>
        </x:is>
      </x:c>
      <x:c r="B12" s="2" t="n">
        <x:v>10</x:v>
      </x:c>
      <x:c r="C12" s="2" t="n">
        <x:v>78.7</x:v>
      </x:c>
      <x:c r="D12" s="2" t="n">
        <x:v>9</x:v>
      </x:c>
      <x:c r="E12" s="2" t="n">
        <x:v>13</x:v>
      </x:c>
      <x:c r="F12" s="2" t="n">
        <x:v>8</x:v>
      </x:c>
      <x:c r="G12" s="2" t="n">
        <x:v>5</x:v>
      </x:c>
    </x:row>
    <x:row r="13">
      <x:c r="A13" s="2" t="inlineStr">
        <x:is>
          <x:t xml:space="preserve">Oregon</x:t>
        </x:is>
      </x:c>
      <x:c r="B13" s="2" t="n">
        <x:v>11</x:v>
      </x:c>
      <x:c r="C13" s="2" t="n">
        <x:v>78</x:v>
      </x:c>
      <x:c r="D13" s="2" t="n">
        <x:v>10</x:v>
      </x:c>
      <x:c r="E13" s="2" t="n">
        <x:v>11</x:v>
      </x:c>
      <x:c r="F13" s="2" t="n">
        <x:v>12</x:v>
      </x:c>
      <x:c r="G13" s="2" t="n">
        <x:v>2</x:v>
      </x:c>
    </x:row>
    <x:row r="14">
      <x:c r="A14" s="2" t="inlineStr">
        <x:is>
          <x:t xml:space="preserve">Illinois</x:t>
        </x:is>
      </x:c>
      <x:c r="B14" s="2" t="n">
        <x:v>12</x:v>
      </x:c>
      <x:c r="C14" s="2" t="n">
        <x:v>77.8</x:v>
      </x:c>
      <x:c r="D14" s="2" t="n">
        <x:v>13</x:v>
      </x:c>
      <x:c r="E14" s="2" t="n">
        <x:v>12</x:v>
      </x:c>
      <x:c r="F14" s="2" t="n">
        <x:v>10</x:v>
      </x:c>
      <x:c r="G14" s="2" t="n">
        <x:v>3</x:v>
      </x:c>
    </x:row>
    <x:row r="15">
      <x:c r="A15" s="2" t="inlineStr">
        <x:is>
          <x:t xml:space="preserve">California</x:t>
        </x:is>
      </x:c>
      <x:c r="B15" s="2" t="n">
        <x:v>13</x:v>
      </x:c>
      <x:c r="C15" s="2" t="n">
        <x:v>77.59999999999999</x:v>
      </x:c>
      <x:c r="D15" s="2" t="n">
        <x:v>12</x:v>
      </x:c>
      <x:c r="E15" s="2" t="n">
        <x:v>10</x:v>
      </x:c>
      <x:c r="F15" s="2" t="n">
        <x:v>11</x:v>
      </x:c>
      <x:c r="G15" s="2" t="n">
        <x:v>3</x:v>
      </x:c>
    </x:row>
    <x:row r="16">
      <x:c r="A16" s="2" t="inlineStr">
        <x:is>
          <x:t xml:space="preserve">Washington</x:t>
        </x:is>
      </x:c>
      <x:c r="B16" s="2" t="n">
        <x:v>14</x:v>
      </x:c>
      <x:c r="C16" s="2" t="n">
        <x:v>73.59999999999999</x:v>
      </x:c>
      <x:c r="D16" s="2" t="n">
        <x:v>14</x:v>
      </x:c>
      <x:c r="E16" s="2" t="n">
        <x:v>15</x:v>
      </x:c>
      <x:c r="F16" s="2" t="n">
        <x:v>13</x:v>
      </x:c>
      <x:c r="G16" s="2" t="n">
        <x:v>2</x:v>
      </x:c>
    </x:row>
    <x:row r="17">
      <x:c r="A17" s="2" t="inlineStr">
        <x:is>
          <x:t xml:space="preserve">Colorado</x:t>
        </x:is>
      </x:c>
      <x:c r="B17" s="2" t="n">
        <x:v>15</x:v>
      </x:c>
      <x:c r="C17" s="2" t="n">
        <x:v>72.3</x:v>
      </x:c>
      <x:c r="D17" s="2" t="n">
        <x:v>15</x:v>
      </x:c>
      <x:c r="E17" s="2" t="n">
        <x:v>14</x:v>
      </x:c>
      <x:c r="F17" s="2" t="n">
        <x:v>15</x:v>
      </x:c>
      <x:c r="G17" s="2" t="n">
        <x:v>1</x:v>
      </x:c>
    </x:row>
    <x:row r="18">
      <x:c r="A18" s="2" t="inlineStr">
        <x:is>
          <x:t xml:space="preserve">Delaware</x:t>
        </x:is>
      </x:c>
      <x:c r="B18" s="2" t="n">
        <x:v>16</x:v>
      </x:c>
      <x:c r="C18" s="2" t="n">
        <x:v>69.40000000000001</x:v>
      </x:c>
      <x:c r="D18" s="2" t="n">
        <x:v>16</x:v>
      </x:c>
      <x:c r="E18" s="2" t="n">
        <x:v>16</x:v>
      </x:c>
      <x:c r="F18" s="2" t="n">
        <x:v>16</x:v>
      </x:c>
      <x:c r="G18" s="2" t="n">
        <x:v>0</x:v>
      </x:c>
    </x:row>
    <x:row r="19">
      <x:c r="A19" s="2" t="inlineStr">
        <x:is>
          <x:t xml:space="preserve">New Hampshire</x:t>
        </x:is>
      </x:c>
      <x:c r="B19" s="2" t="n">
        <x:v>17</x:v>
      </x:c>
      <x:c r="C19" s="2" t="n">
        <x:v>62.8</x:v>
      </x:c>
      <x:c r="D19" s="2" t="n">
        <x:v>20</x:v>
      </x:c>
      <x:c r="E19" s="2" t="n">
        <x:v>20</x:v>
      </x:c>
      <x:c r="F19" s="2" t="n">
        <x:v>17</x:v>
      </x:c>
      <x:c r="G19" s="2" t="n">
        <x:v>3</x:v>
      </x:c>
    </x:row>
    <x:row r="20">
      <x:c r="A20" s="2" t="inlineStr">
        <x:is>
          <x:t xml:space="preserve">Pennsylvania</x:t>
        </x:is>
      </x:c>
      <x:c r="B20" s="2" t="n">
        <x:v>18</x:v>
      </x:c>
      <x:c r="C20" s="2" t="n">
        <x:v>62.1</x:v>
      </x:c>
      <x:c r="D20" s="2" t="n">
        <x:v>18</x:v>
      </x:c>
      <x:c r="E20" s="2" t="n">
        <x:v>19</x:v>
      </x:c>
      <x:c r="F20" s="2" t="n">
        <x:v>18</x:v>
      </x:c>
      <x:c r="G20" s="2" t="n">
        <x:v>1</x:v>
      </x:c>
    </x:row>
    <x:row r="21">
      <x:c r="A21" s="2" t="inlineStr">
        <x:is>
          <x:t xml:space="preserve">Virginia</x:t>
        </x:is>
      </x:c>
      <x:c r="B21" s="2" t="n">
        <x:v>19</x:v>
      </x:c>
      <x:c r="C21" s="2" t="n">
        <x:v>60.9</x:v>
      </x:c>
      <x:c r="D21" s="2" t="n">
        <x:v>19</x:v>
      </x:c>
      <x:c r="E21" s="2" t="n">
        <x:v>21</x:v>
      </x:c>
      <x:c r="F21" s="2" t="n">
        <x:v>19</x:v>
      </x:c>
      <x:c r="G21" s="2" t="n">
        <x:v>2</x:v>
      </x:c>
    </x:row>
    <x:row r="22">
      <x:c r="A22" s="2" t="inlineStr">
        <x:is>
          <x:t xml:space="preserve">New Mexico</x:t>
        </x:is>
      </x:c>
      <x:c r="B22" s="2" t="n">
        <x:v>20</x:v>
      </x:c>
      <x:c r="C22" s="2" t="n">
        <x:v>60.9</x:v>
      </x:c>
      <x:c r="D22" s="2" t="n">
        <x:v>17</x:v>
      </x:c>
      <x:c r="E22" s="2" t="n">
        <x:v>17</x:v>
      </x:c>
      <x:c r="F22" s="2" t="n">
        <x:v>23</x:v>
      </x:c>
      <x:c r="G22" s="2" t="n">
        <x:v>6</x:v>
      </x:c>
    </x:row>
    <x:row r="23">
      <x:c r="A23" s="2" t="inlineStr">
        <x:is>
          <x:t xml:space="preserve">Alaska</x:t>
        </x:is>
      </x:c>
      <x:c r="B23" s="2" t="n">
        <x:v>21</x:v>
      </x:c>
      <x:c r="C23" s="2" t="n">
        <x:v>58.7</x:v>
      </x:c>
      <x:c r="D23" s="2" t="n">
        <x:v>21</x:v>
      </x:c>
      <x:c r="E23" s="2" t="n">
        <x:v>18</x:v>
      </x:c>
      <x:c r="F23" s="2" t="n">
        <x:v>21</x:v>
      </x:c>
      <x:c r="G23" s="2" t="n">
        <x:v>3</x:v>
      </x:c>
    </x:row>
    <x:row r="24">
      <x:c r="A24" s="2" t="inlineStr">
        <x:is>
          <x:t xml:space="preserve">Montana</x:t>
        </x:is>
      </x:c>
      <x:c r="B24" s="2" t="n">
        <x:v>22</x:v>
      </x:c>
      <x:c r="C24" s="2" t="n">
        <x:v>55.7</x:v>
      </x:c>
      <x:c r="D24" s="2" t="n">
        <x:v>23</x:v>
      </x:c>
      <x:c r="E24" s="2" t="n">
        <x:v>22</x:v>
      </x:c>
      <x:c r="F24" s="2" t="n">
        <x:v>22</x:v>
      </x:c>
      <x:c r="G24" s="2" t="n">
        <x:v>1</x:v>
      </x:c>
    </x:row>
    <x:row r="25">
      <x:c r="A25" s="2" t="inlineStr">
        <x:is>
          <x:t xml:space="preserve">Wisconsin</x:t>
        </x:is>
      </x:c>
      <x:c r="B25" s="2" t="n">
        <x:v>23</x:v>
      </x:c>
      <x:c r="C25" s="2" t="n">
        <x:v>55.1</x:v>
      </x:c>
      <x:c r="D25" s="2" t="n">
        <x:v>25</x:v>
      </x:c>
      <x:c r="E25" s="2" t="n">
        <x:v>23</x:v>
      </x:c>
      <x:c r="F25" s="2" t="n">
        <x:v>20</x:v>
      </x:c>
      <x:c r="G25" s="2" t="n">
        <x:v>5</x:v>
      </x:c>
    </x:row>
    <x:row r="26">
      <x:c r="A26" s="2" t="inlineStr">
        <x:is>
          <x:t xml:space="preserve">Michigan</x:t>
        </x:is>
      </x:c>
      <x:c r="B26" s="2" t="n">
        <x:v>24</x:v>
      </x:c>
      <x:c r="C26" s="2" t="n">
        <x:v>54.7</x:v>
      </x:c>
      <x:c r="D26" s="2" t="n">
        <x:v>22</x:v>
      </x:c>
      <x:c r="E26" s="2" t="n">
        <x:v>25</x:v>
      </x:c>
      <x:c r="F26" s="2" t="n">
        <x:v>24</x:v>
      </x:c>
      <x:c r="G26" s="2" t="n">
        <x:v>3</x:v>
      </x:c>
    </x:row>
    <x:row r="27">
      <x:c r="A27" s="2" t="inlineStr">
        <x:is>
          <x:t xml:space="preserve">Nevada</x:t>
        </x:is>
      </x:c>
      <x:c r="B27" s="2" t="n">
        <x:v>25</x:v>
      </x:c>
      <x:c r="C27" s="2" t="n">
        <x:v>51.4</x:v>
      </x:c>
      <x:c r="D27" s="2" t="n">
        <x:v>24</x:v>
      </x:c>
      <x:c r="E27" s="2" t="n">
        <x:v>24</x:v>
      </x:c>
      <x:c r="F27" s="2" t="n">
        <x:v>30</x:v>
      </x:c>
      <x:c r="G27" s="2" t="n">
        <x:v>6</x:v>
      </x:c>
    </x:row>
    <x:row r="28">
      <x:c r="A28" s="2" t="inlineStr">
        <x:is>
          <x:t xml:space="preserve">Iowa</x:t>
        </x:is>
      </x:c>
      <x:c r="B28" s="2" t="n">
        <x:v>26</x:v>
      </x:c>
      <x:c r="C28" s="2" t="n">
        <x:v>49</x:v>
      </x:c>
      <x:c r="D28" s="2" t="n">
        <x:v>28</x:v>
      </x:c>
      <x:c r="E28" s="2" t="n">
        <x:v>28</x:v>
      </x:c>
      <x:c r="F28" s="2" t="n">
        <x:v>25</x:v>
      </x:c>
      <x:c r="G28" s="2" t="n">
        <x:v>3</x:v>
      </x:c>
    </x:row>
    <x:row r="29">
      <x:c r="A29" s="2" t="inlineStr">
        <x:is>
          <x:t xml:space="preserve">Arizona</x:t>
        </x:is>
      </x:c>
      <x:c r="B29" s="2" t="n">
        <x:v>27</x:v>
      </x:c>
      <x:c r="C29" s="2" t="n">
        <x:v>48.4</x:v>
      </x:c>
      <x:c r="D29" s="2" t="n">
        <x:v>26</x:v>
      </x:c>
      <x:c r="E29" s="2" t="n">
        <x:v>27</x:v>
      </x:c>
      <x:c r="F29" s="2" t="n">
        <x:v>29</x:v>
      </x:c>
      <x:c r="G29" s="2" t="n">
        <x:v>3</x:v>
      </x:c>
    </x:row>
    <x:row r="30">
      <x:c r="A30" s="2" t="inlineStr">
        <x:is>
          <x:t xml:space="preserve">Nebraska</x:t>
        </x:is>
      </x:c>
      <x:c r="B30" s="2" t="n">
        <x:v>28</x:v>
      </x:c>
      <x:c r="C30" s="2" t="n">
        <x:v>48.2</x:v>
      </x:c>
      <x:c r="D30" s="2" t="n">
        <x:v>29</x:v>
      </x:c>
      <x:c r="E30" s="2" t="n">
        <x:v>26</x:v>
      </x:c>
      <x:c r="F30" s="2" t="n">
        <x:v>26</x:v>
      </x:c>
      <x:c r="G30" s="2" t="n">
        <x:v>3</x:v>
      </x:c>
    </x:row>
    <x:row r="31">
      <x:c r="A31" s="2" t="inlineStr">
        <x:is>
          <x:t xml:space="preserve">Ohio</x:t>
        </x:is>
      </x:c>
      <x:c r="B31" s="2" t="n">
        <x:v>29</x:v>
      </x:c>
      <x:c r="C31" s="2" t="n">
        <x:v>47.8</x:v>
      </x:c>
      <x:c r="D31" s="2" t="n">
        <x:v>27</x:v>
      </x:c>
      <x:c r="E31" s="2" t="n">
        <x:v>29</x:v>
      </x:c>
      <x:c r="F31" s="2" t="n">
        <x:v>27</x:v>
      </x:c>
      <x:c r="G31" s="2" t="n">
        <x:v>2</x:v>
      </x:c>
    </x:row>
    <x:row r="32">
      <x:c r="A32" s="2" t="inlineStr">
        <x:is>
          <x:t xml:space="preserve">Kansas</x:t>
        </x:is>
      </x:c>
      <x:c r="B32" s="2" t="n">
        <x:v>30</x:v>
      </x:c>
      <x:c r="C32" s="2" t="n">
        <x:v>44.2</x:v>
      </x:c>
      <x:c r="D32" s="2" t="n">
        <x:v>30</x:v>
      </x:c>
      <x:c r="E32" s="2" t="n">
        <x:v>30</x:v>
      </x:c>
      <x:c r="F32" s="2" t="n">
        <x:v>28</x:v>
      </x:c>
      <x:c r="G32" s="2" t="n">
        <x:v>2</x:v>
      </x:c>
    </x:row>
    <x:row r="33">
      <x:c r="A33" s="2" t="inlineStr">
        <x:is>
          <x:t xml:space="preserve">Missouri</x:t>
        </x:is>
      </x:c>
      <x:c r="B33" s="2" t="n">
        <x:v>31</x:v>
      </x:c>
      <x:c r="C33" s="2" t="n">
        <x:v>41</x:v>
      </x:c>
      <x:c r="D33" s="2" t="n">
        <x:v>31</x:v>
      </x:c>
      <x:c r="E33" s="2" t="n">
        <x:v>31</x:v>
      </x:c>
      <x:c r="F33" s="2" t="n">
        <x:v>35</x:v>
      </x:c>
      <x:c r="G33" s="2" t="n">
        <x:v>4</x:v>
      </x:c>
    </x:row>
    <x:row r="34">
      <x:c r="A34" s="2" t="inlineStr">
        <x:is>
          <x:t xml:space="preserve">Wyoming</x:t>
        </x:is>
      </x:c>
      <x:c r="B34" s="2" t="n">
        <x:v>32</x:v>
      </x:c>
      <x:c r="C34" s="2" t="n">
        <x:v>39.4</x:v>
      </x:c>
      <x:c r="D34" s="2" t="n">
        <x:v>32</x:v>
      </x:c>
      <x:c r="E34" s="2" t="n">
        <x:v>35</x:v>
      </x:c>
      <x:c r="F34" s="2" t="n">
        <x:v>32</x:v>
      </x:c>
      <x:c r="G34" s="2" t="n">
        <x:v>3</x:v>
      </x:c>
    </x:row>
    <x:row r="35">
      <x:c r="A35" s="2" t="inlineStr">
        <x:is>
          <x:t xml:space="preserve">North Dakota</x:t>
        </x:is>
      </x:c>
      <x:c r="B35" s="2" t="n">
        <x:v>33</x:v>
      </x:c>
      <x:c r="C35" s="2" t="n">
        <x:v>39.2</x:v>
      </x:c>
      <x:c r="D35" s="2" t="n">
        <x:v>35</x:v>
      </x:c>
      <x:c r="E35" s="2" t="n">
        <x:v>32</x:v>
      </x:c>
      <x:c r="F35" s="2" t="n">
        <x:v>31</x:v>
      </x:c>
      <x:c r="G35" s="2" t="n">
        <x:v>4</x:v>
      </x:c>
    </x:row>
    <x:row r="36">
      <x:c r="A36" s="2" t="inlineStr">
        <x:is>
          <x:t xml:space="preserve">North Carolina</x:t>
        </x:is>
      </x:c>
      <x:c r="B36" s="2" t="n">
        <x:v>34</x:v>
      </x:c>
      <x:c r="C36" s="2" t="n">
        <x:v>38.1</x:v>
      </x:c>
      <x:c r="D36" s="2" t="n">
        <x:v>33</x:v>
      </x:c>
      <x:c r="E36" s="2" t="n">
        <x:v>34</x:v>
      </x:c>
      <x:c r="F36" s="2" t="n">
        <x:v>37</x:v>
      </x:c>
      <x:c r="G36" s="2" t="n">
        <x:v>4</x:v>
      </x:c>
    </x:row>
    <x:row r="37">
      <x:c r="A37" s="2" t="inlineStr">
        <x:is>
          <x:t xml:space="preserve">South Dakota</x:t>
        </x:is>
      </x:c>
      <x:c r="B37" s="2" t="n">
        <x:v>35</x:v>
      </x:c>
      <x:c r="C37" s="2" t="n">
        <x:v>37.4</x:v>
      </x:c>
      <x:c r="D37" s="2" t="n">
        <x:v>36</x:v>
      </x:c>
      <x:c r="E37" s="2" t="n">
        <x:v>33</x:v>
      </x:c>
      <x:c r="F37" s="2" t="n">
        <x:v>33</x:v>
      </x:c>
      <x:c r="G37" s="2" t="n">
        <x:v>3</x:v>
      </x:c>
    </x:row>
    <x:row r="38">
      <x:c r="A38" s="2" t="inlineStr">
        <x:is>
          <x:t xml:space="preserve">Utah</x:t>
        </x:is>
      </x:c>
      <x:c r="B38" s="2" t="n">
        <x:v>36</x:v>
      </x:c>
      <x:c r="C38" s="2" t="n">
        <x:v>35.8</x:v>
      </x:c>
      <x:c r="D38" s="2" t="n">
        <x:v>34</x:v>
      </x:c>
      <x:c r="E38" s="2" t="n">
        <x:v>38</x:v>
      </x:c>
      <x:c r="F38" s="2" t="n">
        <x:v>34</x:v>
      </x:c>
      <x:c r="G38" s="2" t="n">
        <x:v>4</x:v>
      </x:c>
    </x:row>
    <x:row r="39">
      <x:c r="A39" s="2" t="inlineStr">
        <x:is>
          <x:t xml:space="preserve">Indiana</x:t>
        </x:is>
      </x:c>
      <x:c r="B39" s="2" t="n">
        <x:v>37</x:v>
      </x:c>
      <x:c r="C39" s="2" t="n">
        <x:v>32.7</x:v>
      </x:c>
      <x:c r="D39" s="2" t="n">
        <x:v>38</x:v>
      </x:c>
      <x:c r="E39" s="2" t="n">
        <x:v>36</x:v>
      </x:c>
      <x:c r="F39" s="2" t="n">
        <x:v>36</x:v>
      </x:c>
      <x:c r="G39" s="2" t="n">
        <x:v>2</x:v>
      </x:c>
    </x:row>
    <x:row r="40">
      <x:c r="A40" s="2" t="inlineStr">
        <x:is>
          <x:t xml:space="preserve">Florida</x:t>
        </x:is>
      </x:c>
      <x:c r="B40" s="2" t="n">
        <x:v>38</x:v>
      </x:c>
      <x:c r="C40" s="2" t="n">
        <x:v>31.4</x:v>
      </x:c>
      <x:c r="D40" s="2" t="n">
        <x:v>37</x:v>
      </x:c>
      <x:c r="E40" s="2" t="n">
        <x:v>37</x:v>
      </x:c>
      <x:c r="F40" s="2" t="n">
        <x:v>39</x:v>
      </x:c>
      <x:c r="G40" s="2" t="n">
        <x:v>2</x:v>
      </x:c>
    </x:row>
    <x:row r="41">
      <x:c r="A41" s="2" t="inlineStr">
        <x:is>
          <x:t xml:space="preserve">Kentucky</x:t>
        </x:is>
      </x:c>
      <x:c r="B41" s="2" t="n">
        <x:v>39</x:v>
      </x:c>
      <x:c r="C41" s="2" t="n">
        <x:v>27.7</x:v>
      </x:c>
      <x:c r="D41" s="2" t="n">
        <x:v>39</x:v>
      </x:c>
      <x:c r="E41" s="2" t="n">
        <x:v>39</x:v>
      </x:c>
      <x:c r="F41" s="2" t="n">
        <x:v>38</x:v>
      </x:c>
      <x:c r="G41" s="2" t="n">
        <x:v>1</x:v>
      </x:c>
    </x:row>
    <x:row r="42">
      <x:c r="A42" s="2" t="inlineStr">
        <x:is>
          <x:t xml:space="preserve">Tennessee</x:t>
        </x:is>
      </x:c>
      <x:c r="B42" s="2" t="n">
        <x:v>40</x:v>
      </x:c>
      <x:c r="C42" s="2" t="n">
        <x:v>26.5</x:v>
      </x:c>
      <x:c r="D42" s="2" t="n">
        <x:v>41</x:v>
      </x:c>
      <x:c r="E42" s="2" t="n">
        <x:v>40</x:v>
      </x:c>
      <x:c r="F42" s="2" t="n">
        <x:v>41</x:v>
      </x:c>
      <x:c r="G42" s="2" t="n">
        <x:v>1</x:v>
      </x:c>
    </x:row>
    <x:row r="43">
      <x:c r="A43" s="2" t="inlineStr">
        <x:is>
          <x:t xml:space="preserve">West Virginia</x:t>
        </x:is>
      </x:c>
      <x:c r="B43" s="2" t="n">
        <x:v>41</x:v>
      </x:c>
      <x:c r="C43" s="2" t="n">
        <x:v>26.2</x:v>
      </x:c>
      <x:c r="D43" s="2" t="n">
        <x:v>40</x:v>
      </x:c>
      <x:c r="E43" s="2" t="n">
        <x:v>41</x:v>
      </x:c>
      <x:c r="F43" s="2" t="n">
        <x:v>40</x:v>
      </x:c>
      <x:c r="G43" s="2" t="n">
        <x:v>1</x:v>
      </x:c>
    </x:row>
    <x:row r="44">
      <x:c r="A44" s="2" t="inlineStr">
        <x:is>
          <x:t xml:space="preserve">Georgia</x:t>
        </x:is>
      </x:c>
      <x:c r="B44" s="2" t="n">
        <x:v>42</x:v>
      </x:c>
      <x:c r="C44" s="2" t="n">
        <x:v>23.9</x:v>
      </x:c>
      <x:c r="D44" s="2" t="n">
        <x:v>42</x:v>
      </x:c>
      <x:c r="E44" s="2" t="n">
        <x:v>43</x:v>
      </x:c>
      <x:c r="F44" s="2" t="n">
        <x:v>43</x:v>
      </x:c>
      <x:c r="G44" s="2" t="n">
        <x:v>1</x:v>
      </x:c>
    </x:row>
    <x:row r="45">
      <x:c r="A45" s="2" t="inlineStr">
        <x:is>
          <x:t xml:space="preserve">Arkansas</x:t>
        </x:is>
      </x:c>
      <x:c r="B45" s="2" t="n">
        <x:v>43</x:v>
      </x:c>
      <x:c r="C45" s="2" t="n">
        <x:v>22.3</x:v>
      </x:c>
      <x:c r="D45" s="2" t="n">
        <x:v>45</x:v>
      </x:c>
      <x:c r="E45" s="2" t="n">
        <x:v>42</x:v>
      </x:c>
      <x:c r="F45" s="2" t="n">
        <x:v>45</x:v>
      </x:c>
      <x:c r="G45" s="2" t="n">
        <x:v>3</x:v>
      </x:c>
    </x:row>
    <x:row r="46">
      <x:c r="A46" s="2" t="inlineStr">
        <x:is>
          <x:t xml:space="preserve">Idaho</x:t>
        </x:is>
      </x:c>
      <x:c r="B46" s="2" t="n">
        <x:v>44</x:v>
      </x:c>
      <x:c r="C46" s="2" t="n">
        <x:v>21.5</x:v>
      </x:c>
      <x:c r="D46" s="2" t="n">
        <x:v>44</x:v>
      </x:c>
      <x:c r="E46" s="2" t="n">
        <x:v>46</x:v>
      </x:c>
      <x:c r="F46" s="2" t="n">
        <x:v>42</x:v>
      </x:c>
      <x:c r="G46" s="2" t="n">
        <x:v>4</x:v>
      </x:c>
    </x:row>
    <x:row r="47">
      <x:c r="A47" s="2" t="inlineStr">
        <x:is>
          <x:t xml:space="preserve">South Carolina</x:t>
        </x:is>
      </x:c>
      <x:c r="B47" s="2" t="n">
        <x:v>45</x:v>
      </x:c>
      <x:c r="C47" s="2" t="n">
        <x:v>21.2</x:v>
      </x:c>
      <x:c r="D47" s="2" t="n">
        <x:v>43</x:v>
      </x:c>
      <x:c r="E47" s="2" t="n">
        <x:v>45</x:v>
      </x:c>
      <x:c r="F47" s="2" t="n">
        <x:v>46</x:v>
      </x:c>
      <x:c r="G47" s="2" t="n">
        <x:v>3</x:v>
      </x:c>
    </x:row>
    <x:row r="48">
      <x:c r="A48" s="2" t="inlineStr">
        <x:is>
          <x:t xml:space="preserve">Oklahoma</x:t>
        </x:is>
      </x:c>
      <x:c r="B48" s="2" t="n">
        <x:v>46</x:v>
      </x:c>
      <x:c r="C48" s="2" t="n">
        <x:v>20.9</x:v>
      </x:c>
      <x:c r="D48" s="2" t="n">
        <x:v>46</x:v>
      </x:c>
      <x:c r="E48" s="2" t="n">
        <x:v>44</x:v>
      </x:c>
      <x:c r="F48" s="2" t="n">
        <x:v>44</x:v>
      </x:c>
      <x:c r="G48" s="2" t="n">
        <x:v>2</x:v>
      </x:c>
    </x:row>
    <x:row r="49">
      <x:c r="A49" s="2" t="inlineStr">
        <x:is>
          <x:t xml:space="preserve">Texas</x:t>
        </x:is>
      </x:c>
      <x:c r="B49" s="2" t="n">
        <x:v>47</x:v>
      </x:c>
      <x:c r="C49" s="2" t="n">
        <x:v>17.2</x:v>
      </x:c>
      <x:c r="D49" s="2" t="n">
        <x:v>47</x:v>
      </x:c>
      <x:c r="E49" s="2" t="n">
        <x:v>47</x:v>
      </x:c>
      <x:c r="F49" s="2" t="n">
        <x:v>47</x:v>
      </x:c>
      <x:c r="G49" s="2" t="n">
        <x:v>0</x:v>
      </x:c>
    </x:row>
    <x:row r="50">
      <x:c r="A50" s="2" t="inlineStr">
        <x:is>
          <x:t xml:space="preserve">Alabama</x:t>
        </x:is>
      </x:c>
      <x:c r="B50" s="2" t="n">
        <x:v>48</x:v>
      </x:c>
      <x:c r="C50" s="2" t="n">
        <x:v>13.2</x:v>
      </x:c>
      <x:c r="D50" s="2" t="n">
        <x:v>49</x:v>
      </x:c>
      <x:c r="E50" s="2" t="n">
        <x:v>49</x:v>
      </x:c>
      <x:c r="F50" s="2" t="n">
        <x:v>48</x:v>
      </x:c>
      <x:c r="G50" s="2" t="n">
        <x:v>1</x:v>
      </x:c>
    </x:row>
    <x:row r="51">
      <x:c r="A51" s="2" t="inlineStr">
        <x:is>
          <x:t xml:space="preserve">Louisiana</x:t>
        </x:is>
      </x:c>
      <x:c r="B51" s="2" t="n">
        <x:v>49</x:v>
      </x:c>
      <x:c r="C51" s="2" t="n">
        <x:v>12.8</x:v>
      </x:c>
      <x:c r="D51" s="2" t="n">
        <x:v>48</x:v>
      </x:c>
      <x:c r="E51" s="2" t="n">
        <x:v>50</x:v>
      </x:c>
      <x:c r="F51" s="2" t="n">
        <x:v>49</x:v>
      </x:c>
      <x:c r="G51" s="2" t="n">
        <x:v>2</x:v>
      </x:c>
    </x:row>
    <x:row r="52">
      <x:c r="A52" s="2" t="inlineStr">
        <x:is>
          <x:t xml:space="preserve">Mississippi</x:t>
        </x:is>
      </x:c>
      <x:c r="B52" s="2" t="n">
        <x:v>50</x:v>
      </x:c>
      <x:c r="C52" s="2" t="n">
        <x:v>11.6</x:v>
      </x:c>
      <x:c r="D52" s="2" t="n">
        <x:v>50</x:v>
      </x:c>
      <x:c r="E52" s="2" t="n">
        <x:v>48</x:v>
      </x:c>
      <x:c r="F52" s="2" t="n">
        <x:v>50</x:v>
      </x:c>
      <x:c r="G52" s="2" t="n">
        <x:v>2</x:v>
      </x:c>
    </x:row>
  </x:sheetData>
  <x:mergeCells>
    <x:mergeCell ref="A1:G1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42" customWidth="1"/>
    <x:col min="2" max="2" width="64" customWidth="1"/>
    <x:col min="3" max="3" width="44" customWidth="1"/>
  </x:cols>
  <x:sheetData>
    <x:row r="1">
      <x:c r="A1" s="5" t="inlineStr">
        <x:is>
          <x:t xml:space="preserve">What V3 Fixed</x:t>
        </x:is>
      </x:c>
      <x:c r="B1" s="2" t="n"/>
      <x:c r="C1" s="2" t="n"/>
    </x:row>
    <x:row r="2">
      <x:c r="A2" s="4" t="inlineStr">
        <x:is>
          <x:t xml:space="preserve">Issue in V2.1</x:t>
        </x:is>
      </x:c>
      <x:c r="B2" s="4" t="inlineStr">
        <x:is>
          <x:t xml:space="preserve">V3 fix</x:t>
        </x:is>
      </x:c>
      <x:c r="C2" s="4" t="inlineStr">
        <x:is>
          <x:t xml:space="preserve">Effect</x:t>
        </x:is>
      </x:c>
    </x:row>
    <x:row r="3">
      <x:c r="A3" s="2" t="inlineStr">
        <x:is>
          <x:t xml:space="preserve">Economic domain leaned on a composite rank</x:t>
        </x:is>
      </x:c>
      <x:c r="B3" s="2" t="inlineStr">
        <x:is>
          <x:t xml:space="preserve">Added direct 2024 ACS wage ratios for full-time/year-round and all workers</x:t>
        </x:is>
      </x:c>
      <x:c r="C3" s="2" t="inlineStr">
        <x:is>
          <x:t xml:space="preserve">Substantially stronger economic signal</x:t>
        </x:is>
      </x:c>
    </x:row>
    <x:row r="4">
      <x:c r="A4" s="2" t="inlineStr">
        <x:is>
          <x:t xml:space="preserve">Reproductive domain was mostly gestational-limit law</x:t>
        </x:is>
      </x:c>
      <x:c r="B4" s="2" t="inlineStr">
        <x:is>
          <x:t xml:space="preserve">Added shield laws, Medicaid abortion coverage and medication-abortion access</x:t>
        </x:is>
      </x:c>
      <x:c r="C4" s="2" t="inlineStr">
        <x:is>
          <x:t xml:space="preserve">Much more complete autonomy/access basket</x:t>
        </x:is>
      </x:c>
    </x:row>
    <x:row r="5">
      <x:c r="A5" s="2" t="inlineStr">
        <x:is>
          <x:t xml:space="preserve">Childcare emphasized price/quality</x:t>
        </x:is>
      </x:c>
      <x:c r="B5" s="2" t="inlineStr">
        <x:is>
          <x:t xml:space="preserve">Added 2025 assistance wait-list/freeze stability from NWLC</x:t>
        </x:is>
      </x:c>
      <x:c r="C5" s="2" t="inlineStr">
        <x:is>
          <x:t xml:space="preserve">Separates affordability from subsidy access</x:t>
        </x:is>
      </x:c>
    </x:row>
    <x:row r="6">
      <x:c r="A6" s="2" t="inlineStr">
        <x:is>
          <x:t xml:space="preserve">Safety was a broad women health+safety proxy</x:t>
        </x:is>
      </x:c>
      <x:c r="B6" s="2" t="inlineStr">
        <x:is>
          <x:t xml:space="preserve">Added 2026 domestic-abuser firearm relinquishment policy</x:t>
        </x:is>
      </x:c>
      <x:c r="C6" s="2" t="inlineStr">
        <x:is>
          <x:t xml:space="preserve">More directly tied to gender-based violence</x:t>
        </x:is>
      </x:c>
    </x:row>
    <x:row r="7">
      <x:c r="A7" s="2" t="inlineStr">
        <x:is>
          <x:t xml:space="preserve">Housing was a weak proxy</x:t>
        </x:is>
      </x:c>
      <x:c r="B7" s="2" t="inlineStr">
        <x:is>
          <x:t xml:space="preserve">Blends economic-independence proxy with all-worker wage equality</x:t>
        </x:is>
      </x:c>
      <x:c r="C7" s="2" t="inlineStr">
        <x:is>
          <x:t xml:space="preserve">Still least direct domain, but no missing score</x:t>
        </x:is>
      </x:c>
    </x:row>
    <x:row r="8">
      <x:c r="A8" s="2" t="inlineStr">
        <x:is>
          <x:t xml:space="preserve">Potential hidden missingness</x:t>
        </x:is>
      </x:c>
      <x:c r="B8" s="2" t="inlineStr">
        <x:is>
          <x:t xml:space="preserve">Every state now has a value for every scored input</x:t>
        </x:is>
      </x:c>
      <x:c r="C8" s="2" t="inlineStr">
        <x:is>
          <x:t xml:space="preserve">No unscored cells in the 100-point model</x:t>
        </x:is>
      </x:c>
    </x:row>
  </x:sheetData>
  <x:mergeCells>
    <x:mergeCell ref="A1:C1"/>
  </x:mergeCells>
  <x:pageMargins left="0.7" right="0.7" top="0.75" bottom="0.75" header="0.3" footer="0.3"/>
</x:worksheet>
</file>